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6750" activeTab="0"/>
  </bookViews>
  <sheets>
    <sheet name="Printable" sheetId="1" r:id="rId1"/>
  </sheets>
  <definedNames>
    <definedName name="_xlnm.Print_Area" localSheetId="0">'Printable'!$A$1:$BJ$34</definedName>
    <definedName name="_xlnm.Print_Titles" localSheetId="0">'Printable'!$A:$C</definedName>
  </definedNames>
  <calcPr fullCalcOnLoad="1"/>
</workbook>
</file>

<file path=xl/sharedStrings.xml><?xml version="1.0" encoding="utf-8"?>
<sst xmlns="http://schemas.openxmlformats.org/spreadsheetml/2006/main" count="141" uniqueCount="115">
  <si>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</si>
  <si>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</si>
  <si>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</si>
  <si>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</si>
  <si>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</si>
  <si>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</si>
  <si>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</si>
  <si>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</si>
  <si>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</si>
  <si>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</si>
  <si>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</si>
  <si>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</si>
  <si>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</si>
  <si>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</si>
  <si>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</si>
  <si>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</si>
  <si>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</si>
  <si>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</si>
  <si>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</si>
  <si>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</si>
  <si>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</si>
  <si>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</si>
  <si>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</si>
  <si>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</si>
  <si>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</si>
  <si>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</si>
  <si>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</si>
  <si>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</si>
  <si>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</si>
  <si>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</si>
  <si>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</si>
  <si>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</si>
  <si>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</si>
  <si>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</si>
  <si>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</si>
  <si>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</si>
  <si>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</si>
  <si>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</si>
  <si>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</si>
  <si>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</si>
  <si>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</si>
  <si>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</si>
  <si>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</si>
  <si>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</si>
  <si>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</si>
  <si>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</si>
  <si>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</si>
  <si>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</si>
  <si>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</si>
  <si>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</si>
  <si>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</si>
  <si>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</si>
  <si>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</si>
  <si>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</si>
  <si>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</si>
  <si>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Annual membership contribution to respective Associations</t>
  </si>
  <si>
    <t>Sh.R . S. Tanwar</t>
  </si>
  <si>
    <t xml:space="preserve">Principal </t>
  </si>
  <si>
    <t>Sh.Vinod Kumar Meena</t>
  </si>
  <si>
    <t>PGT</t>
  </si>
  <si>
    <t>Sh. Banshidhar Verma</t>
  </si>
  <si>
    <t>PGT(Hindi)</t>
  </si>
  <si>
    <t xml:space="preserve">Smt.Jyoti Parashar </t>
  </si>
  <si>
    <t>Mr Prabhu Singh</t>
  </si>
  <si>
    <t>Sh. Hari Singh Gurjar</t>
  </si>
  <si>
    <t>PGT(Geog.)</t>
  </si>
  <si>
    <t>0</t>
  </si>
  <si>
    <t>Smt. Manju Singh</t>
  </si>
  <si>
    <t>PGT(History)</t>
  </si>
  <si>
    <t>Sh Shriram Sharma</t>
  </si>
  <si>
    <t>PGT(Maths)</t>
  </si>
  <si>
    <t>Smt. Rachna Choudhary</t>
  </si>
  <si>
    <t>PGT(English)</t>
  </si>
  <si>
    <t>Sh. BIRBAL JAT</t>
  </si>
  <si>
    <t>PGT (CS)</t>
  </si>
  <si>
    <t>Smt. Vidhi Mathur</t>
  </si>
  <si>
    <t>PGT(Phy)</t>
  </si>
  <si>
    <t>Sh. Raj Kumar Zindoliya</t>
  </si>
  <si>
    <t>TGT(Hindi)</t>
  </si>
  <si>
    <t>Sh. Brijesh Kumar Kumawat</t>
  </si>
  <si>
    <t>TGT(Math.)</t>
  </si>
  <si>
    <t>Sh. Gulab Chand Jangir</t>
  </si>
  <si>
    <t>TGT(SKT.)</t>
  </si>
  <si>
    <t>Sh. Shriram Meena</t>
  </si>
  <si>
    <t>TGT(S.St.)</t>
  </si>
  <si>
    <t>Smt Babita Khokhawat</t>
  </si>
  <si>
    <t>Smt. Suman Sharma</t>
  </si>
  <si>
    <t>TGT(Science)</t>
  </si>
  <si>
    <t>Sh. Ravindra Sharma</t>
  </si>
  <si>
    <t>TGT(LIB.)</t>
  </si>
  <si>
    <t>Sh. Narendra Kumar Sharma</t>
  </si>
  <si>
    <t>TGT (English)</t>
  </si>
  <si>
    <t>Sh. Dheeraj Kumar Dubey</t>
  </si>
  <si>
    <t>Mr.Ajeet Kumar Meena</t>
  </si>
  <si>
    <t>TGT(AE.)</t>
  </si>
  <si>
    <t>Ms. Shivangi Bidua</t>
  </si>
  <si>
    <t>TGT(P&amp;HE)</t>
  </si>
  <si>
    <t xml:space="preserve">Smt. Shashi Bala Sharma </t>
  </si>
  <si>
    <t xml:space="preserve">PRT </t>
  </si>
  <si>
    <t>Sh. Mahendra Kumar</t>
  </si>
  <si>
    <t>PRT</t>
  </si>
  <si>
    <t>Smt. Kusumlata Shersiya</t>
  </si>
  <si>
    <t>Smt. Deepika Kumawat</t>
  </si>
  <si>
    <t>Smt. Preeti Chouhan</t>
  </si>
  <si>
    <t>PRT Music</t>
  </si>
  <si>
    <t>Sh. Shiv Kumar Sharma</t>
  </si>
  <si>
    <t>SSA</t>
  </si>
  <si>
    <t>Sh. Heera Lal Bunkar</t>
  </si>
  <si>
    <t>JSA</t>
  </si>
  <si>
    <t>Sub. Staff</t>
  </si>
  <si>
    <t xml:space="preserve">Mr.Hemraj Sharma </t>
  </si>
  <si>
    <t xml:space="preserve">   </t>
  </si>
  <si>
    <t>Smt. Anju Sharma</t>
  </si>
  <si>
    <t xml:space="preserve">KENDRIYA VIDYALAYA PHULERA  
PAY BILL  May -2023  </t>
  </si>
  <si>
    <t xml:space="preserve">KENDRIYA VIDYALAYA PHULERA  
PAY BILL -May  2023  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</si>
</sst>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wrapText="1"/>
    </xf>
    <xf numFmtId="1" fontId="27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7" fillId="0" borderId="10" xfId="55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55" applyFont="1" applyFill="1" applyBorder="1" applyAlignment="1" applyProtection="1">
      <alignment horizontal="right" vertical="top" wrapText="1"/>
      <protection locked="0"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0" fontId="44" fillId="0" borderId="10" xfId="0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/>
    </xf>
    <xf numFmtId="0" fontId="46" fillId="0" borderId="10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/>
      <protection locked="0"/>
    </xf>
    <xf numFmtId="1" fontId="27" fillId="0" borderId="10" xfId="0" applyNumberFormat="1" applyFont="1" applyFill="1" applyBorder="1" applyAlignment="1">
      <alignment/>
    </xf>
    <xf numFmtId="0" fontId="44" fillId="0" borderId="11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4"/>
  <sheetViews>
    <sheetView tabSelected="1" zoomScalePageLayoutView="0" workbookViewId="0" topLeftCell="A25">
      <selection activeCell="B37" sqref="B37"/>
    </sheetView>
  </sheetViews>
  <sheetFormatPr defaultColWidth="9.140625" defaultRowHeight="15"/>
  <cols>
    <col min="1" max="1" width="6.8515625" style="6" customWidth="1"/>
    <col min="2" max="2" width="9.140625" style="7" customWidth="1"/>
    <col min="3" max="3" width="18.140625" style="6" customWidth="1"/>
    <col min="4" max="4" width="10.7109375" style="6" customWidth="1"/>
    <col min="5" max="16" width="9.140625" style="6" customWidth="1"/>
    <col min="17" max="28" width="10.28125" style="6" customWidth="1"/>
    <col min="29" max="29" width="11.57421875" style="6" customWidth="1"/>
    <col min="30" max="33" width="9.140625" style="6" customWidth="1"/>
    <col min="34" max="35" width="9.140625" style="1" customWidth="1"/>
    <col min="36" max="42" width="7.421875" style="6" customWidth="1"/>
    <col min="43" max="48" width="9.140625" style="6" customWidth="1"/>
    <col min="49" max="49" width="6.28125" style="6" customWidth="1"/>
    <col min="50" max="52" width="9.140625" style="6" customWidth="1"/>
    <col min="53" max="53" width="9.140625" style="8" customWidth="1"/>
    <col min="54" max="55" width="9.140625" style="6" customWidth="1"/>
    <col min="56" max="59" width="7.421875" style="6" customWidth="1"/>
    <col min="60" max="61" width="9.140625" style="6" customWidth="1"/>
    <col min="62" max="62" width="9.00390625" style="6" customWidth="1"/>
    <col min="63" max="16384" width="9.140625" style="1" customWidth="1"/>
  </cols>
  <sheetData>
    <row r="1" spans="1:58" ht="57" customHeight="1">
      <c r="A1" s="43" t="s">
        <v>113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 t="s">
        <v>114</v>
      </c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</row>
    <row r="2" spans="1:62" s="2" customFormat="1" ht="107.25" customHeight="1">
      <c r="A2" s="4" t="s">
        <v>0</v>
      </c>
      <c r="B2" s="4" t="s">
        <v>1</v>
      </c>
      <c r="C2" s="4" t="s">
        <v>2</v>
      </c>
      <c r="D2" s="4" t="s">
        <v>3</v>
      </c>
      <c r="E2" s="31" t="s">
        <v>4</v>
      </c>
      <c r="F2" s="4" t="s">
        <v>5</v>
      </c>
      <c r="G2" s="4" t="s">
        <v>6</v>
      </c>
      <c r="H2" s="4" t="s">
        <v>7</v>
      </c>
      <c r="I2" s="31" t="s">
        <v>8</v>
      </c>
      <c r="J2" s="35" t="s">
        <v>9</v>
      </c>
      <c r="K2" s="35" t="s">
        <v>10</v>
      </c>
      <c r="L2" s="35" t="s">
        <v>11</v>
      </c>
      <c r="M2" s="35" t="s">
        <v>12</v>
      </c>
      <c r="N2" s="35" t="s">
        <v>13</v>
      </c>
      <c r="O2" s="35" t="s">
        <v>15</v>
      </c>
      <c r="P2" s="31" t="s">
        <v>16</v>
      </c>
      <c r="Q2" s="31" t="s">
        <v>17</v>
      </c>
      <c r="R2" s="31" t="s">
        <v>20</v>
      </c>
      <c r="S2" s="35" t="s">
        <v>22</v>
      </c>
      <c r="T2" s="31" t="s">
        <v>23</v>
      </c>
      <c r="U2" s="35" t="s">
        <v>24</v>
      </c>
      <c r="V2" s="31" t="s">
        <v>25</v>
      </c>
      <c r="W2" s="31" t="s">
        <v>26</v>
      </c>
      <c r="X2" s="31" t="s">
        <v>21</v>
      </c>
      <c r="Y2" s="35" t="s">
        <v>18</v>
      </c>
      <c r="Z2" s="31" t="s">
        <v>14</v>
      </c>
      <c r="AA2" s="35" t="s">
        <v>27</v>
      </c>
      <c r="AB2" s="31" t="s">
        <v>19</v>
      </c>
      <c r="AC2" s="35" t="s">
        <v>28</v>
      </c>
      <c r="AD2" s="4" t="s">
        <v>29</v>
      </c>
      <c r="AE2" s="4" t="s">
        <v>30</v>
      </c>
      <c r="AF2" s="31" t="s">
        <v>31</v>
      </c>
      <c r="AG2" s="31" t="s">
        <v>32</v>
      </c>
      <c r="AH2" s="36" t="s">
        <v>33</v>
      </c>
      <c r="AI2" s="36" t="s">
        <v>15</v>
      </c>
      <c r="AJ2" s="4" t="s">
        <v>34</v>
      </c>
      <c r="AK2" s="35" t="s">
        <v>35</v>
      </c>
      <c r="AL2" s="4" t="s">
        <v>36</v>
      </c>
      <c r="AM2" s="4" t="s">
        <v>37</v>
      </c>
      <c r="AN2" s="4" t="s">
        <v>36</v>
      </c>
      <c r="AO2" s="4" t="s">
        <v>55</v>
      </c>
      <c r="AP2" s="4" t="s">
        <v>38</v>
      </c>
      <c r="AQ2" s="4" t="s">
        <v>52</v>
      </c>
      <c r="AR2" s="4" t="s">
        <v>39</v>
      </c>
      <c r="AS2" s="4" t="s">
        <v>111</v>
      </c>
      <c r="AT2" s="4" t="s">
        <v>53</v>
      </c>
      <c r="AU2" s="4" t="s">
        <v>54</v>
      </c>
      <c r="AV2" s="4" t="s">
        <v>40</v>
      </c>
      <c r="AW2" s="4" t="s">
        <v>36</v>
      </c>
      <c r="AX2" s="35" t="s">
        <v>41</v>
      </c>
      <c r="AY2" s="4" t="s">
        <v>36</v>
      </c>
      <c r="AZ2" s="4" t="s">
        <v>42</v>
      </c>
      <c r="BA2" s="37" t="s">
        <v>14</v>
      </c>
      <c r="BB2" s="31" t="s">
        <v>43</v>
      </c>
      <c r="BC2" s="4" t="s">
        <v>44</v>
      </c>
      <c r="BD2" s="4" t="s">
        <v>45</v>
      </c>
      <c r="BE2" s="4" t="s">
        <v>46</v>
      </c>
      <c r="BF2" s="4" t="s">
        <v>47</v>
      </c>
      <c r="BG2" s="31" t="s">
        <v>48</v>
      </c>
      <c r="BH2" s="35" t="s">
        <v>49</v>
      </c>
      <c r="BI2" s="35" t="s">
        <v>50</v>
      </c>
      <c r="BJ2" s="4" t="s">
        <v>51</v>
      </c>
    </row>
    <row r="3" spans="1:62" ht="25.5" customHeight="1">
      <c r="A3" s="10">
        <v>1</v>
      </c>
      <c r="B3" s="11">
        <v>49333</v>
      </c>
      <c r="C3" s="12" t="s">
        <v>56</v>
      </c>
      <c r="D3" s="13" t="s">
        <v>57</v>
      </c>
      <c r="E3" s="10">
        <v>12</v>
      </c>
      <c r="F3" s="10">
        <v>1</v>
      </c>
      <c r="G3" s="10">
        <v>1</v>
      </c>
      <c r="H3" s="5">
        <v>31</v>
      </c>
      <c r="I3" s="14">
        <v>102800</v>
      </c>
      <c r="J3" s="15">
        <v>0</v>
      </c>
      <c r="K3" s="14">
        <f>ROUND((I3+J3)*0.42,0)</f>
        <v>43176</v>
      </c>
      <c r="L3" s="16">
        <v>3600</v>
      </c>
      <c r="M3" s="16">
        <f>ROUND((L3)*0.42,0)</f>
        <v>1512</v>
      </c>
      <c r="N3" s="17">
        <v>0</v>
      </c>
      <c r="O3" s="18">
        <f>ROUND((I3+K3)*0.14,0)</f>
        <v>20437</v>
      </c>
      <c r="P3" s="18">
        <v>0</v>
      </c>
      <c r="Q3" s="19">
        <v>0</v>
      </c>
      <c r="R3" s="20">
        <v>0</v>
      </c>
      <c r="S3" s="19">
        <v>0</v>
      </c>
      <c r="T3" s="19">
        <v>0</v>
      </c>
      <c r="U3" s="19">
        <v>0</v>
      </c>
      <c r="V3" s="20">
        <v>0</v>
      </c>
      <c r="W3" s="20">
        <v>0</v>
      </c>
      <c r="X3" s="20">
        <v>0</v>
      </c>
      <c r="Y3" s="20">
        <v>0</v>
      </c>
      <c r="Z3" s="3">
        <v>0</v>
      </c>
      <c r="AA3" s="20">
        <v>0</v>
      </c>
      <c r="AB3" s="20">
        <v>0</v>
      </c>
      <c r="AC3" s="21">
        <f aca="true" t="shared" si="0" ref="AC3:AC33">SUM(I3:AB3)</f>
        <v>171525</v>
      </c>
      <c r="AD3" s="30">
        <v>18000</v>
      </c>
      <c r="AE3" s="22">
        <v>0</v>
      </c>
      <c r="AF3" s="23">
        <v>0</v>
      </c>
      <c r="AG3" s="24">
        <v>0</v>
      </c>
      <c r="AH3" s="25">
        <f>ROUND((I3+K3)*0.1,0)</f>
        <v>14598</v>
      </c>
      <c r="AI3" s="25">
        <f aca="true" t="shared" si="1" ref="AI3:AI12">O3</f>
        <v>20437</v>
      </c>
      <c r="AJ3" s="24">
        <v>0</v>
      </c>
      <c r="AK3" s="24">
        <v>0</v>
      </c>
      <c r="AL3" s="22">
        <v>0</v>
      </c>
      <c r="AM3" s="24">
        <v>0</v>
      </c>
      <c r="AN3" s="22">
        <v>0</v>
      </c>
      <c r="AO3" s="22">
        <v>0</v>
      </c>
      <c r="AP3" s="24">
        <v>0</v>
      </c>
      <c r="AQ3" s="23">
        <v>0</v>
      </c>
      <c r="AR3" s="24">
        <v>0</v>
      </c>
      <c r="AS3" s="26">
        <v>0</v>
      </c>
      <c r="AT3" s="24">
        <v>0</v>
      </c>
      <c r="AU3" s="9">
        <v>0</v>
      </c>
      <c r="AV3" s="22">
        <v>0</v>
      </c>
      <c r="AW3" s="6">
        <v>0</v>
      </c>
      <c r="AX3" s="22">
        <f aca="true" t="shared" si="2" ref="AX3:AX11">Y3</f>
        <v>0</v>
      </c>
      <c r="AY3" s="24">
        <v>0</v>
      </c>
      <c r="AZ3" s="24">
        <v>120</v>
      </c>
      <c r="BA3" s="24">
        <v>0</v>
      </c>
      <c r="BB3" s="24">
        <v>0</v>
      </c>
      <c r="BC3" s="24">
        <v>750</v>
      </c>
      <c r="BD3" s="24">
        <v>0</v>
      </c>
      <c r="BE3" s="24">
        <v>0</v>
      </c>
      <c r="BF3" s="24">
        <v>0</v>
      </c>
      <c r="BG3" s="24">
        <v>0</v>
      </c>
      <c r="BH3" s="27">
        <f>SUM(AD3:BG3)</f>
        <v>53905</v>
      </c>
      <c r="BI3" s="27">
        <f aca="true" t="shared" si="3" ref="BI3:BI33">AC3-BH3</f>
        <v>117620</v>
      </c>
      <c r="BJ3" s="5"/>
    </row>
    <row r="4" spans="1:62" ht="25.5" customHeight="1">
      <c r="A4" s="10">
        <v>2</v>
      </c>
      <c r="B4" s="11">
        <v>53107</v>
      </c>
      <c r="C4" s="12" t="s">
        <v>58</v>
      </c>
      <c r="D4" s="13" t="s">
        <v>59</v>
      </c>
      <c r="E4" s="10">
        <v>10</v>
      </c>
      <c r="F4" s="10">
        <v>10</v>
      </c>
      <c r="G4" s="10">
        <v>10</v>
      </c>
      <c r="H4" s="5">
        <v>31</v>
      </c>
      <c r="I4" s="14">
        <v>75400</v>
      </c>
      <c r="J4" s="15">
        <v>0</v>
      </c>
      <c r="K4" s="14">
        <f aca="true" t="shared" si="4" ref="K4:K33">ROUND((I4+J4)*0.42,0)</f>
        <v>31668</v>
      </c>
      <c r="L4" s="16">
        <v>3600</v>
      </c>
      <c r="M4" s="16">
        <f aca="true" t="shared" si="5" ref="M4:M33">ROUND((L4)*0.42,0)</f>
        <v>1512</v>
      </c>
      <c r="N4" s="17">
        <f aca="true" t="shared" si="6" ref="N4:N13">I4*9/100</f>
        <v>6786</v>
      </c>
      <c r="O4" s="18">
        <f>ROUND((I4+K4)*0.14,0)</f>
        <v>14990</v>
      </c>
      <c r="P4" s="18">
        <v>0</v>
      </c>
      <c r="Q4" s="19">
        <v>0</v>
      </c>
      <c r="R4" s="20">
        <v>0</v>
      </c>
      <c r="S4" s="19">
        <v>0</v>
      </c>
      <c r="T4" s="19">
        <v>0</v>
      </c>
      <c r="U4" s="19">
        <v>0</v>
      </c>
      <c r="V4" s="20">
        <v>0</v>
      </c>
      <c r="W4" s="20">
        <v>0</v>
      </c>
      <c r="X4" s="20">
        <v>0</v>
      </c>
      <c r="Y4" s="20">
        <v>0</v>
      </c>
      <c r="Z4" s="3">
        <v>0</v>
      </c>
      <c r="AA4" s="20">
        <v>0</v>
      </c>
      <c r="AB4" s="20">
        <v>0</v>
      </c>
      <c r="AC4" s="21">
        <f t="shared" si="0"/>
        <v>133956</v>
      </c>
      <c r="AD4" s="30">
        <v>12500</v>
      </c>
      <c r="AE4" s="22">
        <v>0</v>
      </c>
      <c r="AF4" s="23">
        <v>0</v>
      </c>
      <c r="AG4" s="24">
        <v>0</v>
      </c>
      <c r="AH4" s="25">
        <f>ROUND((I4+K4)*0.1,0)</f>
        <v>10707</v>
      </c>
      <c r="AI4" s="25">
        <f t="shared" si="1"/>
        <v>14990</v>
      </c>
      <c r="AJ4" s="24">
        <v>0</v>
      </c>
      <c r="AK4" s="24">
        <v>0</v>
      </c>
      <c r="AL4" s="22">
        <v>0</v>
      </c>
      <c r="AM4" s="24">
        <v>0</v>
      </c>
      <c r="AN4" s="22">
        <v>0</v>
      </c>
      <c r="AO4" s="22">
        <v>0</v>
      </c>
      <c r="AP4" s="24">
        <v>0</v>
      </c>
      <c r="AQ4" s="23">
        <v>0</v>
      </c>
      <c r="AR4" s="24">
        <v>0</v>
      </c>
      <c r="AS4" s="26">
        <v>0</v>
      </c>
      <c r="AT4" s="24">
        <v>0</v>
      </c>
      <c r="AU4" s="9">
        <v>0</v>
      </c>
      <c r="AV4" s="22">
        <v>0</v>
      </c>
      <c r="AW4" s="6">
        <v>0</v>
      </c>
      <c r="AX4" s="22">
        <f t="shared" si="2"/>
        <v>0</v>
      </c>
      <c r="AY4" s="24">
        <v>0</v>
      </c>
      <c r="AZ4" s="24">
        <v>60</v>
      </c>
      <c r="BA4" s="24">
        <v>0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7">
        <f aca="true" t="shared" si="7" ref="BH4:BH33">SUM(AD4:BG4)</f>
        <v>38257</v>
      </c>
      <c r="BI4" s="27">
        <f t="shared" si="3"/>
        <v>95699</v>
      </c>
      <c r="BJ4" s="5"/>
    </row>
    <row r="5" spans="1:62" ht="25.5" customHeight="1">
      <c r="A5" s="10">
        <v>3</v>
      </c>
      <c r="B5" s="11">
        <v>42326</v>
      </c>
      <c r="C5" s="12" t="s">
        <v>60</v>
      </c>
      <c r="D5" s="13" t="s">
        <v>61</v>
      </c>
      <c r="E5" s="10">
        <v>8</v>
      </c>
      <c r="F5" s="10"/>
      <c r="G5" s="10"/>
      <c r="H5" s="5">
        <v>31</v>
      </c>
      <c r="I5" s="14">
        <v>81200</v>
      </c>
      <c r="J5" s="15">
        <v>0</v>
      </c>
      <c r="K5" s="14">
        <f t="shared" si="4"/>
        <v>34104</v>
      </c>
      <c r="L5" s="16">
        <v>1800</v>
      </c>
      <c r="M5" s="16">
        <f t="shared" si="5"/>
        <v>756</v>
      </c>
      <c r="N5" s="17">
        <f t="shared" si="6"/>
        <v>7308</v>
      </c>
      <c r="O5" s="18">
        <v>0</v>
      </c>
      <c r="P5" s="18">
        <v>0</v>
      </c>
      <c r="Q5" s="19">
        <v>0</v>
      </c>
      <c r="R5" s="20">
        <v>0</v>
      </c>
      <c r="S5" s="19">
        <v>0</v>
      </c>
      <c r="T5" s="19">
        <v>0</v>
      </c>
      <c r="U5" s="19">
        <v>0</v>
      </c>
      <c r="V5" s="20">
        <v>0</v>
      </c>
      <c r="W5" s="20">
        <v>0</v>
      </c>
      <c r="X5" s="20">
        <v>0</v>
      </c>
      <c r="Y5" s="20">
        <v>0</v>
      </c>
      <c r="Z5" s="3">
        <v>0</v>
      </c>
      <c r="AA5" s="20">
        <v>0</v>
      </c>
      <c r="AB5" s="20">
        <v>0</v>
      </c>
      <c r="AC5" s="21">
        <f t="shared" si="0"/>
        <v>125168</v>
      </c>
      <c r="AD5" s="30">
        <v>12000</v>
      </c>
      <c r="AE5" s="22">
        <v>0</v>
      </c>
      <c r="AF5" s="23">
        <v>0</v>
      </c>
      <c r="AG5" s="24">
        <v>0</v>
      </c>
      <c r="AH5" s="25">
        <v>0</v>
      </c>
      <c r="AI5" s="25">
        <f t="shared" si="1"/>
        <v>0</v>
      </c>
      <c r="AJ5" s="24">
        <v>0</v>
      </c>
      <c r="AK5" s="24">
        <v>0</v>
      </c>
      <c r="AL5" s="22">
        <v>0</v>
      </c>
      <c r="AM5" s="24">
        <v>0</v>
      </c>
      <c r="AN5" s="22">
        <v>0</v>
      </c>
      <c r="AO5" s="22">
        <v>0</v>
      </c>
      <c r="AP5" s="24">
        <v>0</v>
      </c>
      <c r="AQ5" s="23">
        <v>22000</v>
      </c>
      <c r="AR5" s="24">
        <v>0</v>
      </c>
      <c r="AS5" s="26">
        <v>0</v>
      </c>
      <c r="AT5" s="24">
        <v>0</v>
      </c>
      <c r="AU5" s="9">
        <v>0</v>
      </c>
      <c r="AV5" s="22">
        <v>0</v>
      </c>
      <c r="AW5" s="6">
        <v>0</v>
      </c>
      <c r="AX5" s="22">
        <f t="shared" si="2"/>
        <v>0</v>
      </c>
      <c r="AY5" s="24">
        <v>0</v>
      </c>
      <c r="AZ5" s="24">
        <v>60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</v>
      </c>
      <c r="BH5" s="27">
        <f t="shared" si="7"/>
        <v>34060</v>
      </c>
      <c r="BI5" s="27">
        <f t="shared" si="3"/>
        <v>91108</v>
      </c>
      <c r="BJ5" s="5"/>
    </row>
    <row r="6" spans="1:62" ht="25.5" customHeight="1">
      <c r="A6" s="10">
        <v>4</v>
      </c>
      <c r="B6" s="11">
        <v>33043</v>
      </c>
      <c r="C6" s="12" t="s">
        <v>62</v>
      </c>
      <c r="D6" s="13" t="s">
        <v>59</v>
      </c>
      <c r="E6" s="10">
        <v>10</v>
      </c>
      <c r="F6" s="10"/>
      <c r="G6" s="10"/>
      <c r="H6" s="5">
        <v>31</v>
      </c>
      <c r="I6" s="14">
        <v>80000</v>
      </c>
      <c r="J6" s="15">
        <v>0</v>
      </c>
      <c r="K6" s="14">
        <f t="shared" si="4"/>
        <v>33600</v>
      </c>
      <c r="L6" s="16">
        <v>3600</v>
      </c>
      <c r="M6" s="16">
        <f t="shared" si="5"/>
        <v>1512</v>
      </c>
      <c r="N6" s="17">
        <f t="shared" si="6"/>
        <v>7200</v>
      </c>
      <c r="O6" s="18">
        <v>0</v>
      </c>
      <c r="P6" s="18">
        <v>0</v>
      </c>
      <c r="Q6" s="19">
        <v>0</v>
      </c>
      <c r="R6" s="20">
        <v>0</v>
      </c>
      <c r="S6" s="19">
        <v>0</v>
      </c>
      <c r="T6" s="19">
        <v>0</v>
      </c>
      <c r="U6" s="19">
        <v>0</v>
      </c>
      <c r="V6" s="20">
        <v>0</v>
      </c>
      <c r="W6" s="20">
        <v>0</v>
      </c>
      <c r="X6" s="20">
        <v>0</v>
      </c>
      <c r="Y6" s="20">
        <v>0</v>
      </c>
      <c r="Z6" s="3">
        <v>0</v>
      </c>
      <c r="AA6" s="20">
        <v>0</v>
      </c>
      <c r="AB6" s="20">
        <v>0</v>
      </c>
      <c r="AC6" s="21">
        <f t="shared" si="0"/>
        <v>125912</v>
      </c>
      <c r="AD6" s="30">
        <v>14500</v>
      </c>
      <c r="AE6" s="22">
        <v>0</v>
      </c>
      <c r="AF6" s="23">
        <v>0</v>
      </c>
      <c r="AG6" s="24">
        <v>0</v>
      </c>
      <c r="AH6" s="25">
        <v>0</v>
      </c>
      <c r="AI6" s="25">
        <f t="shared" si="1"/>
        <v>0</v>
      </c>
      <c r="AJ6" s="24">
        <v>0</v>
      </c>
      <c r="AK6" s="24">
        <v>0</v>
      </c>
      <c r="AL6" s="22">
        <v>0</v>
      </c>
      <c r="AM6" s="24">
        <v>0</v>
      </c>
      <c r="AN6" s="22">
        <v>0</v>
      </c>
      <c r="AO6" s="22">
        <v>0</v>
      </c>
      <c r="AP6" s="24">
        <v>0</v>
      </c>
      <c r="AQ6" s="23">
        <v>20000</v>
      </c>
      <c r="AR6" s="24">
        <v>0</v>
      </c>
      <c r="AS6" s="26">
        <v>0</v>
      </c>
      <c r="AT6" s="24">
        <v>0</v>
      </c>
      <c r="AU6" s="9">
        <v>0</v>
      </c>
      <c r="AV6" s="22">
        <v>0</v>
      </c>
      <c r="AW6" s="6">
        <v>0</v>
      </c>
      <c r="AX6" s="22">
        <f t="shared" si="2"/>
        <v>0</v>
      </c>
      <c r="AY6" s="24">
        <v>0</v>
      </c>
      <c r="AZ6" s="24">
        <v>60</v>
      </c>
      <c r="BA6" s="24">
        <v>0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7">
        <f t="shared" si="7"/>
        <v>34560</v>
      </c>
      <c r="BI6" s="27">
        <f t="shared" si="3"/>
        <v>91352</v>
      </c>
      <c r="BJ6" s="5"/>
    </row>
    <row r="7" spans="1:62" ht="25.5" customHeight="1">
      <c r="A7" s="10">
        <v>5</v>
      </c>
      <c r="B7" s="11">
        <v>57386</v>
      </c>
      <c r="C7" s="12" t="s">
        <v>63</v>
      </c>
      <c r="D7" s="13" t="s">
        <v>59</v>
      </c>
      <c r="E7" s="10">
        <v>8</v>
      </c>
      <c r="F7" s="10"/>
      <c r="G7" s="10"/>
      <c r="H7" s="5">
        <v>31</v>
      </c>
      <c r="I7" s="14">
        <v>60400</v>
      </c>
      <c r="J7" s="15">
        <v>0</v>
      </c>
      <c r="K7" s="14">
        <f t="shared" si="4"/>
        <v>25368</v>
      </c>
      <c r="L7" s="16">
        <v>1800</v>
      </c>
      <c r="M7" s="16">
        <f t="shared" si="5"/>
        <v>756</v>
      </c>
      <c r="N7" s="17">
        <f t="shared" si="6"/>
        <v>5436</v>
      </c>
      <c r="O7" s="18">
        <f>ROUND((I7+K7)*0.14,0)</f>
        <v>12008</v>
      </c>
      <c r="P7" s="18">
        <v>0</v>
      </c>
      <c r="Q7" s="19">
        <v>0</v>
      </c>
      <c r="R7" s="20">
        <v>0</v>
      </c>
      <c r="S7" s="19">
        <v>0</v>
      </c>
      <c r="T7" s="19">
        <v>0</v>
      </c>
      <c r="U7" s="19">
        <v>0</v>
      </c>
      <c r="V7" s="20">
        <v>0</v>
      </c>
      <c r="W7" s="20">
        <v>0</v>
      </c>
      <c r="X7" s="20">
        <v>0</v>
      </c>
      <c r="Y7" s="20">
        <v>0</v>
      </c>
      <c r="Z7" s="3">
        <v>0</v>
      </c>
      <c r="AA7" s="20">
        <v>0</v>
      </c>
      <c r="AB7" s="20">
        <v>0</v>
      </c>
      <c r="AC7" s="21">
        <f t="shared" si="0"/>
        <v>105768</v>
      </c>
      <c r="AD7" s="30">
        <v>7000</v>
      </c>
      <c r="AE7" s="22">
        <v>0</v>
      </c>
      <c r="AF7" s="23">
        <v>0</v>
      </c>
      <c r="AG7" s="24">
        <v>0</v>
      </c>
      <c r="AH7" s="25">
        <f>ROUND((I7+K7)*0.1,0)</f>
        <v>8577</v>
      </c>
      <c r="AI7" s="25">
        <f t="shared" si="1"/>
        <v>12008</v>
      </c>
      <c r="AJ7" s="24">
        <v>0</v>
      </c>
      <c r="AK7" s="24">
        <v>0</v>
      </c>
      <c r="AL7" s="22">
        <v>0</v>
      </c>
      <c r="AM7" s="24">
        <v>0</v>
      </c>
      <c r="AN7" s="22">
        <v>0</v>
      </c>
      <c r="AO7" s="22">
        <v>0</v>
      </c>
      <c r="AP7" s="24">
        <v>0</v>
      </c>
      <c r="AQ7" s="23">
        <v>0</v>
      </c>
      <c r="AR7" s="24">
        <v>0</v>
      </c>
      <c r="AS7" s="26">
        <v>0</v>
      </c>
      <c r="AT7" s="24">
        <v>0</v>
      </c>
      <c r="AU7" s="9">
        <v>0</v>
      </c>
      <c r="AV7" s="22">
        <v>0</v>
      </c>
      <c r="AW7" s="6">
        <v>0</v>
      </c>
      <c r="AX7" s="22">
        <f t="shared" si="2"/>
        <v>0</v>
      </c>
      <c r="AY7" s="24">
        <v>0</v>
      </c>
      <c r="AZ7" s="24">
        <v>60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0</v>
      </c>
      <c r="BH7" s="27">
        <f t="shared" si="7"/>
        <v>27645</v>
      </c>
      <c r="BI7" s="27">
        <f t="shared" si="3"/>
        <v>78123</v>
      </c>
      <c r="BJ7" s="5"/>
    </row>
    <row r="8" spans="1:62" ht="25.5" customHeight="1">
      <c r="A8" s="10">
        <v>6</v>
      </c>
      <c r="B8" s="11">
        <v>55537</v>
      </c>
      <c r="C8" s="12" t="s">
        <v>64</v>
      </c>
      <c r="D8" s="13" t="s">
        <v>65</v>
      </c>
      <c r="E8" s="10">
        <v>8</v>
      </c>
      <c r="F8" s="10"/>
      <c r="G8" s="10"/>
      <c r="H8" s="5">
        <v>31</v>
      </c>
      <c r="I8" s="14">
        <v>70000</v>
      </c>
      <c r="J8" s="15">
        <v>0</v>
      </c>
      <c r="K8" s="14">
        <f t="shared" si="4"/>
        <v>29400</v>
      </c>
      <c r="L8" s="16">
        <v>1800</v>
      </c>
      <c r="M8" s="16">
        <f t="shared" si="5"/>
        <v>756</v>
      </c>
      <c r="N8" s="17">
        <f t="shared" si="6"/>
        <v>6300</v>
      </c>
      <c r="O8" s="18">
        <f>ROUND((I8+K8)*0.14,0)</f>
        <v>13916</v>
      </c>
      <c r="P8" s="18">
        <v>0</v>
      </c>
      <c r="Q8" s="19">
        <v>0</v>
      </c>
      <c r="R8" s="20">
        <v>0</v>
      </c>
      <c r="S8" s="19">
        <v>0</v>
      </c>
      <c r="T8" s="19">
        <v>0</v>
      </c>
      <c r="U8" s="19">
        <v>0</v>
      </c>
      <c r="V8" s="20">
        <v>0</v>
      </c>
      <c r="W8" s="20">
        <v>0</v>
      </c>
      <c r="X8" s="20">
        <v>0</v>
      </c>
      <c r="Y8" s="20">
        <v>0</v>
      </c>
      <c r="Z8" s="3">
        <v>0</v>
      </c>
      <c r="AA8" s="20">
        <v>0</v>
      </c>
      <c r="AB8" s="20">
        <v>0</v>
      </c>
      <c r="AC8" s="21">
        <f t="shared" si="0"/>
        <v>122172</v>
      </c>
      <c r="AD8" s="30">
        <v>10500</v>
      </c>
      <c r="AE8" s="22">
        <v>0</v>
      </c>
      <c r="AF8" s="23">
        <v>0</v>
      </c>
      <c r="AG8" s="24">
        <v>0</v>
      </c>
      <c r="AH8" s="25">
        <f>ROUND((I8+K8)*0.1,0)</f>
        <v>9940</v>
      </c>
      <c r="AI8" s="25">
        <f t="shared" si="1"/>
        <v>13916</v>
      </c>
      <c r="AJ8" s="24">
        <v>0</v>
      </c>
      <c r="AK8" s="24">
        <v>0</v>
      </c>
      <c r="AL8" s="22">
        <v>0</v>
      </c>
      <c r="AM8" s="24">
        <v>0</v>
      </c>
      <c r="AN8" s="22">
        <v>0</v>
      </c>
      <c r="AO8" s="22">
        <v>0</v>
      </c>
      <c r="AP8" s="24">
        <v>0</v>
      </c>
      <c r="AQ8" s="23">
        <v>0</v>
      </c>
      <c r="AR8" s="24">
        <v>0</v>
      </c>
      <c r="AS8" s="26" t="s">
        <v>66</v>
      </c>
      <c r="AT8" s="24">
        <v>0</v>
      </c>
      <c r="AU8" s="9">
        <v>0</v>
      </c>
      <c r="AV8" s="22">
        <v>0</v>
      </c>
      <c r="AW8" s="6">
        <v>0</v>
      </c>
      <c r="AX8" s="22">
        <f t="shared" si="2"/>
        <v>0</v>
      </c>
      <c r="AY8" s="24">
        <v>0</v>
      </c>
      <c r="AZ8" s="24">
        <v>60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7">
        <f t="shared" si="7"/>
        <v>34416</v>
      </c>
      <c r="BI8" s="27">
        <f t="shared" si="3"/>
        <v>87756</v>
      </c>
      <c r="BJ8" s="5"/>
    </row>
    <row r="9" spans="1:62" ht="25.5" customHeight="1">
      <c r="A9" s="10">
        <v>7</v>
      </c>
      <c r="B9" s="11">
        <v>51303</v>
      </c>
      <c r="C9" s="12" t="s">
        <v>67</v>
      </c>
      <c r="D9" s="13" t="s">
        <v>68</v>
      </c>
      <c r="E9" s="10">
        <v>8</v>
      </c>
      <c r="F9" s="10"/>
      <c r="G9" s="10"/>
      <c r="H9" s="5">
        <v>31</v>
      </c>
      <c r="I9" s="14">
        <v>72100</v>
      </c>
      <c r="J9" s="15">
        <v>0</v>
      </c>
      <c r="K9" s="14">
        <f t="shared" si="4"/>
        <v>30282</v>
      </c>
      <c r="L9" s="16">
        <v>1800</v>
      </c>
      <c r="M9" s="16">
        <f t="shared" si="5"/>
        <v>756</v>
      </c>
      <c r="N9" s="17">
        <f t="shared" si="6"/>
        <v>6489</v>
      </c>
      <c r="O9" s="18">
        <f>ROUND((I9+K9)*0.14,0)</f>
        <v>14333</v>
      </c>
      <c r="P9" s="18">
        <v>0</v>
      </c>
      <c r="Q9" s="19">
        <v>0</v>
      </c>
      <c r="R9" s="20">
        <v>0</v>
      </c>
      <c r="S9" s="19">
        <v>0</v>
      </c>
      <c r="T9" s="19">
        <v>0</v>
      </c>
      <c r="U9" s="19">
        <v>0</v>
      </c>
      <c r="V9" s="20">
        <v>0</v>
      </c>
      <c r="W9" s="20">
        <v>0</v>
      </c>
      <c r="X9" s="20">
        <v>0</v>
      </c>
      <c r="Y9" s="20">
        <v>0</v>
      </c>
      <c r="Z9" s="3">
        <v>0</v>
      </c>
      <c r="AA9" s="20">
        <v>0</v>
      </c>
      <c r="AB9" s="20">
        <v>0</v>
      </c>
      <c r="AC9" s="21">
        <f t="shared" si="0"/>
        <v>125760</v>
      </c>
      <c r="AD9" s="30">
        <v>13000</v>
      </c>
      <c r="AE9" s="22">
        <v>0</v>
      </c>
      <c r="AF9" s="23">
        <v>0</v>
      </c>
      <c r="AG9" s="24">
        <v>0</v>
      </c>
      <c r="AH9" s="25">
        <f>ROUND((I9+K9)*0.1,0)</f>
        <v>10238</v>
      </c>
      <c r="AI9" s="25">
        <f t="shared" si="1"/>
        <v>14333</v>
      </c>
      <c r="AJ9" s="24">
        <v>0</v>
      </c>
      <c r="AK9" s="24">
        <v>0</v>
      </c>
      <c r="AL9" s="22">
        <v>0</v>
      </c>
      <c r="AM9" s="24">
        <v>0</v>
      </c>
      <c r="AN9" s="22">
        <v>0</v>
      </c>
      <c r="AO9" s="22">
        <v>0</v>
      </c>
      <c r="AP9" s="24">
        <v>0</v>
      </c>
      <c r="AQ9" s="23">
        <v>0</v>
      </c>
      <c r="AR9" s="24">
        <v>0</v>
      </c>
      <c r="AS9" s="26" t="s">
        <v>66</v>
      </c>
      <c r="AT9" s="24">
        <v>0</v>
      </c>
      <c r="AU9" s="9">
        <v>0</v>
      </c>
      <c r="AV9" s="22">
        <v>0</v>
      </c>
      <c r="AW9" s="6">
        <v>0</v>
      </c>
      <c r="AX9" s="22">
        <f t="shared" si="2"/>
        <v>0</v>
      </c>
      <c r="AY9" s="24">
        <v>0</v>
      </c>
      <c r="AZ9" s="24">
        <v>60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7">
        <f t="shared" si="7"/>
        <v>37631</v>
      </c>
      <c r="BI9" s="27">
        <f t="shared" si="3"/>
        <v>88129</v>
      </c>
      <c r="BJ9" s="5"/>
    </row>
    <row r="10" spans="1:62" ht="25.5" customHeight="1">
      <c r="A10" s="10">
        <v>8</v>
      </c>
      <c r="B10" s="11">
        <v>17033</v>
      </c>
      <c r="C10" s="12" t="s">
        <v>69</v>
      </c>
      <c r="D10" s="13" t="s">
        <v>70</v>
      </c>
      <c r="E10" s="10">
        <v>8</v>
      </c>
      <c r="F10" s="10"/>
      <c r="G10" s="10"/>
      <c r="H10" s="5">
        <v>31</v>
      </c>
      <c r="I10" s="14">
        <v>76500</v>
      </c>
      <c r="J10" s="15">
        <v>0</v>
      </c>
      <c r="K10" s="14">
        <f t="shared" si="4"/>
        <v>32130</v>
      </c>
      <c r="L10" s="16">
        <v>1800</v>
      </c>
      <c r="M10" s="16">
        <f t="shared" si="5"/>
        <v>756</v>
      </c>
      <c r="N10" s="17">
        <f t="shared" si="6"/>
        <v>6885</v>
      </c>
      <c r="O10" s="18">
        <v>0</v>
      </c>
      <c r="P10" s="18">
        <v>0</v>
      </c>
      <c r="Q10" s="19">
        <v>0</v>
      </c>
      <c r="R10" s="20">
        <v>0</v>
      </c>
      <c r="S10" s="19">
        <v>0</v>
      </c>
      <c r="T10" s="19">
        <v>0</v>
      </c>
      <c r="U10" s="19">
        <v>0</v>
      </c>
      <c r="V10" s="20">
        <v>0</v>
      </c>
      <c r="W10" s="20">
        <v>0</v>
      </c>
      <c r="X10" s="20">
        <v>0</v>
      </c>
      <c r="Y10" s="20">
        <v>0</v>
      </c>
      <c r="Z10" s="3">
        <v>0</v>
      </c>
      <c r="AA10" s="20">
        <v>0</v>
      </c>
      <c r="AB10" s="20">
        <v>0</v>
      </c>
      <c r="AC10" s="21">
        <f t="shared" si="0"/>
        <v>118071</v>
      </c>
      <c r="AD10" s="30">
        <v>17000</v>
      </c>
      <c r="AE10" s="22">
        <v>0</v>
      </c>
      <c r="AF10" s="23">
        <v>0</v>
      </c>
      <c r="AG10" s="24">
        <v>0</v>
      </c>
      <c r="AH10" s="25">
        <v>0</v>
      </c>
      <c r="AI10" s="25">
        <f t="shared" si="1"/>
        <v>0</v>
      </c>
      <c r="AJ10" s="24">
        <v>0</v>
      </c>
      <c r="AK10" s="24">
        <v>0</v>
      </c>
      <c r="AL10" s="22">
        <v>0</v>
      </c>
      <c r="AM10" s="24">
        <v>0</v>
      </c>
      <c r="AN10" s="22">
        <v>0</v>
      </c>
      <c r="AO10" s="22">
        <v>0</v>
      </c>
      <c r="AP10" s="24">
        <v>0</v>
      </c>
      <c r="AQ10" s="23">
        <v>40000</v>
      </c>
      <c r="AR10" s="24">
        <v>0</v>
      </c>
      <c r="AS10" s="26" t="s">
        <v>66</v>
      </c>
      <c r="AT10" s="24">
        <v>0</v>
      </c>
      <c r="AU10" s="9">
        <v>0</v>
      </c>
      <c r="AV10" s="22">
        <v>0</v>
      </c>
      <c r="AW10" s="6">
        <v>0</v>
      </c>
      <c r="AX10" s="22">
        <f t="shared" si="2"/>
        <v>0</v>
      </c>
      <c r="AY10" s="24">
        <v>0</v>
      </c>
      <c r="AZ10" s="24">
        <v>60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7">
        <f t="shared" si="7"/>
        <v>57060</v>
      </c>
      <c r="BI10" s="27">
        <f t="shared" si="3"/>
        <v>61011</v>
      </c>
      <c r="BJ10" s="5"/>
    </row>
    <row r="11" spans="1:62" ht="25.5" customHeight="1">
      <c r="A11" s="10">
        <v>9</v>
      </c>
      <c r="B11" s="11">
        <v>31652</v>
      </c>
      <c r="C11" s="12" t="s">
        <v>71</v>
      </c>
      <c r="D11" s="13" t="s">
        <v>72</v>
      </c>
      <c r="E11" s="10">
        <v>8</v>
      </c>
      <c r="F11" s="10"/>
      <c r="G11" s="10"/>
      <c r="H11" s="5">
        <v>31</v>
      </c>
      <c r="I11" s="14">
        <v>66000</v>
      </c>
      <c r="J11" s="15">
        <v>0</v>
      </c>
      <c r="K11" s="14">
        <f t="shared" si="4"/>
        <v>27720</v>
      </c>
      <c r="L11" s="16">
        <v>1800</v>
      </c>
      <c r="M11" s="16">
        <f t="shared" si="5"/>
        <v>756</v>
      </c>
      <c r="N11" s="17">
        <f t="shared" si="6"/>
        <v>5940</v>
      </c>
      <c r="O11" s="18">
        <v>0</v>
      </c>
      <c r="P11" s="18">
        <v>0</v>
      </c>
      <c r="Q11" s="19">
        <v>0</v>
      </c>
      <c r="R11" s="20">
        <v>0</v>
      </c>
      <c r="S11" s="19">
        <v>0</v>
      </c>
      <c r="T11" s="19">
        <v>0</v>
      </c>
      <c r="U11" s="19">
        <v>0</v>
      </c>
      <c r="V11" s="20">
        <v>0</v>
      </c>
      <c r="W11" s="20">
        <v>0</v>
      </c>
      <c r="X11" s="20">
        <v>0</v>
      </c>
      <c r="Y11" s="20">
        <v>0</v>
      </c>
      <c r="Z11" s="3">
        <v>0</v>
      </c>
      <c r="AA11" s="20">
        <v>0</v>
      </c>
      <c r="AB11" s="20">
        <v>0</v>
      </c>
      <c r="AC11" s="21">
        <f t="shared" si="0"/>
        <v>102216</v>
      </c>
      <c r="AD11" s="30">
        <v>6500</v>
      </c>
      <c r="AE11" s="22">
        <v>0</v>
      </c>
      <c r="AF11" s="23">
        <v>0</v>
      </c>
      <c r="AG11" s="24">
        <v>0</v>
      </c>
      <c r="AH11" s="25">
        <v>0</v>
      </c>
      <c r="AI11" s="25">
        <f t="shared" si="1"/>
        <v>0</v>
      </c>
      <c r="AJ11" s="24">
        <v>0</v>
      </c>
      <c r="AK11" s="24">
        <v>0</v>
      </c>
      <c r="AL11" s="22">
        <v>0</v>
      </c>
      <c r="AM11" s="24">
        <v>0</v>
      </c>
      <c r="AN11" s="22">
        <v>0</v>
      </c>
      <c r="AO11" s="22">
        <v>0</v>
      </c>
      <c r="AP11" s="24">
        <v>0</v>
      </c>
      <c r="AQ11" s="23">
        <v>15000</v>
      </c>
      <c r="AR11" s="24">
        <v>0</v>
      </c>
      <c r="AS11" s="26" t="s">
        <v>66</v>
      </c>
      <c r="AT11" s="24">
        <v>0</v>
      </c>
      <c r="AU11" s="9">
        <v>0</v>
      </c>
      <c r="AV11" s="22">
        <v>0</v>
      </c>
      <c r="AW11" s="6">
        <v>0</v>
      </c>
      <c r="AX11" s="22">
        <f t="shared" si="2"/>
        <v>0</v>
      </c>
      <c r="AY11" s="24">
        <v>0</v>
      </c>
      <c r="AZ11" s="24">
        <v>60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7">
        <f t="shared" si="7"/>
        <v>21560</v>
      </c>
      <c r="BI11" s="27">
        <f t="shared" si="3"/>
        <v>80656</v>
      </c>
      <c r="BJ11" s="5"/>
    </row>
    <row r="12" spans="1:62" ht="25.5" customHeight="1">
      <c r="A12" s="10">
        <v>10</v>
      </c>
      <c r="B12" s="11">
        <v>55046</v>
      </c>
      <c r="C12" s="12" t="s">
        <v>73</v>
      </c>
      <c r="D12" s="13" t="s">
        <v>74</v>
      </c>
      <c r="E12" s="10">
        <v>10</v>
      </c>
      <c r="F12" s="10"/>
      <c r="G12" s="10"/>
      <c r="H12" s="5">
        <v>31</v>
      </c>
      <c r="I12" s="14">
        <v>75400</v>
      </c>
      <c r="J12" s="15">
        <v>0</v>
      </c>
      <c r="K12" s="14">
        <f t="shared" si="4"/>
        <v>31668</v>
      </c>
      <c r="L12" s="16">
        <v>3600</v>
      </c>
      <c r="M12" s="16">
        <f t="shared" si="5"/>
        <v>1512</v>
      </c>
      <c r="N12" s="17">
        <v>0</v>
      </c>
      <c r="O12" s="18">
        <f>ROUND((I12+K12)*0.14,0)</f>
        <v>14990</v>
      </c>
      <c r="P12" s="18">
        <v>0</v>
      </c>
      <c r="Q12" s="19">
        <v>0</v>
      </c>
      <c r="R12" s="20">
        <v>0</v>
      </c>
      <c r="S12" s="19">
        <v>0</v>
      </c>
      <c r="T12" s="19">
        <v>0</v>
      </c>
      <c r="U12" s="19">
        <v>0</v>
      </c>
      <c r="V12" s="20">
        <v>0</v>
      </c>
      <c r="W12" s="20">
        <v>0</v>
      </c>
      <c r="X12" s="20">
        <v>0</v>
      </c>
      <c r="Y12" s="20">
        <v>0</v>
      </c>
      <c r="Z12" s="3">
        <v>0</v>
      </c>
      <c r="AA12" s="20">
        <v>0</v>
      </c>
      <c r="AB12" s="20">
        <v>0</v>
      </c>
      <c r="AC12" s="21">
        <f t="shared" si="0"/>
        <v>127170</v>
      </c>
      <c r="AD12" s="30">
        <v>12000</v>
      </c>
      <c r="AE12" s="22">
        <v>0</v>
      </c>
      <c r="AF12" s="23">
        <v>0</v>
      </c>
      <c r="AG12" s="24">
        <v>0</v>
      </c>
      <c r="AH12" s="25">
        <f>ROUND((I12+K12)*0.1,0)</f>
        <v>10707</v>
      </c>
      <c r="AI12" s="25">
        <f t="shared" si="1"/>
        <v>14990</v>
      </c>
      <c r="AJ12" s="24">
        <v>0</v>
      </c>
      <c r="AK12" s="24">
        <v>0</v>
      </c>
      <c r="AL12" s="22">
        <v>0</v>
      </c>
      <c r="AM12" s="24">
        <v>0</v>
      </c>
      <c r="AN12" s="22">
        <v>0</v>
      </c>
      <c r="AO12" s="22">
        <v>0</v>
      </c>
      <c r="AP12" s="24">
        <v>0</v>
      </c>
      <c r="AQ12" s="23">
        <v>0</v>
      </c>
      <c r="AR12" s="24">
        <v>0</v>
      </c>
      <c r="AS12" s="26" t="s">
        <v>66</v>
      </c>
      <c r="AT12" s="24">
        <v>0</v>
      </c>
      <c r="AU12" s="9">
        <v>0</v>
      </c>
      <c r="AV12" s="22">
        <v>0</v>
      </c>
      <c r="AW12" s="6">
        <v>0</v>
      </c>
      <c r="AX12" s="22">
        <v>0</v>
      </c>
      <c r="AY12" s="24">
        <v>0</v>
      </c>
      <c r="AZ12" s="24">
        <v>60</v>
      </c>
      <c r="BA12" s="24">
        <v>0</v>
      </c>
      <c r="BB12" s="24">
        <v>0</v>
      </c>
      <c r="BC12" s="24">
        <v>560</v>
      </c>
      <c r="BD12" s="24">
        <v>0</v>
      </c>
      <c r="BE12" s="24">
        <v>0</v>
      </c>
      <c r="BF12" s="24">
        <v>0</v>
      </c>
      <c r="BG12" s="24">
        <v>0</v>
      </c>
      <c r="BH12" s="27">
        <f t="shared" si="7"/>
        <v>38317</v>
      </c>
      <c r="BI12" s="27">
        <f t="shared" si="3"/>
        <v>88853</v>
      </c>
      <c r="BJ12" s="5"/>
    </row>
    <row r="13" spans="1:62" ht="25.5" customHeight="1">
      <c r="A13" s="10">
        <v>11</v>
      </c>
      <c r="B13" s="11">
        <v>31904</v>
      </c>
      <c r="C13" s="12" t="s">
        <v>75</v>
      </c>
      <c r="D13" s="13" t="s">
        <v>76</v>
      </c>
      <c r="E13" s="10">
        <v>10</v>
      </c>
      <c r="F13" s="10"/>
      <c r="G13" s="10"/>
      <c r="H13" s="5">
        <v>31</v>
      </c>
      <c r="I13" s="14">
        <v>93800</v>
      </c>
      <c r="J13" s="15">
        <v>0</v>
      </c>
      <c r="K13" s="14">
        <f t="shared" si="4"/>
        <v>39396</v>
      </c>
      <c r="L13" s="16">
        <v>3600</v>
      </c>
      <c r="M13" s="16">
        <f t="shared" si="5"/>
        <v>1512</v>
      </c>
      <c r="N13" s="17">
        <f t="shared" si="6"/>
        <v>8442</v>
      </c>
      <c r="O13" s="18">
        <v>0</v>
      </c>
      <c r="P13" s="18">
        <v>0</v>
      </c>
      <c r="Q13" s="19">
        <v>0</v>
      </c>
      <c r="R13" s="20">
        <v>0</v>
      </c>
      <c r="S13" s="19">
        <v>0</v>
      </c>
      <c r="T13" s="19">
        <v>0</v>
      </c>
      <c r="U13" s="19">
        <v>0</v>
      </c>
      <c r="V13" s="20">
        <v>0</v>
      </c>
      <c r="W13" s="20">
        <v>0</v>
      </c>
      <c r="X13" s="20">
        <v>0</v>
      </c>
      <c r="Y13" s="20">
        <v>0</v>
      </c>
      <c r="Z13" s="3">
        <v>0</v>
      </c>
      <c r="AA13" s="20">
        <v>0</v>
      </c>
      <c r="AB13" s="20">
        <v>0</v>
      </c>
      <c r="AC13" s="21">
        <f t="shared" si="0"/>
        <v>146750</v>
      </c>
      <c r="AD13" s="30">
        <v>23000</v>
      </c>
      <c r="AE13" s="22">
        <v>0</v>
      </c>
      <c r="AF13" s="23">
        <v>0</v>
      </c>
      <c r="AG13" s="24">
        <v>0</v>
      </c>
      <c r="AH13" s="25">
        <v>0</v>
      </c>
      <c r="AI13" s="25">
        <v>0</v>
      </c>
      <c r="AJ13" s="24">
        <v>0</v>
      </c>
      <c r="AK13" s="24">
        <v>0</v>
      </c>
      <c r="AL13" s="22">
        <v>0</v>
      </c>
      <c r="AM13" s="24">
        <v>0</v>
      </c>
      <c r="AN13" s="22">
        <v>0</v>
      </c>
      <c r="AO13" s="22">
        <v>0</v>
      </c>
      <c r="AP13" s="24">
        <v>0</v>
      </c>
      <c r="AQ13" s="23">
        <v>20000</v>
      </c>
      <c r="AR13" s="24">
        <v>0</v>
      </c>
      <c r="AS13" s="26" t="s">
        <v>66</v>
      </c>
      <c r="AT13" s="24">
        <v>0</v>
      </c>
      <c r="AU13" s="9">
        <v>0</v>
      </c>
      <c r="AV13" s="22">
        <v>0</v>
      </c>
      <c r="AW13" s="6">
        <v>0</v>
      </c>
      <c r="AX13" s="22">
        <v>0</v>
      </c>
      <c r="AY13" s="24">
        <v>0</v>
      </c>
      <c r="AZ13" s="24">
        <v>60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7">
        <f t="shared" si="7"/>
        <v>43060</v>
      </c>
      <c r="BI13" s="27">
        <f t="shared" si="3"/>
        <v>103690</v>
      </c>
      <c r="BJ13" s="5"/>
    </row>
    <row r="14" spans="1:62" ht="25.5" customHeight="1">
      <c r="A14" s="10">
        <v>12</v>
      </c>
      <c r="B14" s="11">
        <v>54242</v>
      </c>
      <c r="C14" s="12" t="s">
        <v>77</v>
      </c>
      <c r="D14" s="13" t="s">
        <v>78</v>
      </c>
      <c r="E14" s="10">
        <v>7</v>
      </c>
      <c r="F14" s="10">
        <v>8</v>
      </c>
      <c r="G14" s="10">
        <v>8</v>
      </c>
      <c r="H14" s="5">
        <v>31</v>
      </c>
      <c r="I14" s="14">
        <v>68000</v>
      </c>
      <c r="J14" s="15">
        <v>0</v>
      </c>
      <c r="K14" s="14">
        <f t="shared" si="4"/>
        <v>28560</v>
      </c>
      <c r="L14" s="16">
        <v>1800</v>
      </c>
      <c r="M14" s="16">
        <f t="shared" si="5"/>
        <v>756</v>
      </c>
      <c r="N14" s="28">
        <f>I14*9/100</f>
        <v>6120</v>
      </c>
      <c r="O14" s="18">
        <f>ROUND((I14+K14)*0.14,0)</f>
        <v>13518</v>
      </c>
      <c r="P14" s="18">
        <v>0</v>
      </c>
      <c r="Q14" s="19">
        <v>0</v>
      </c>
      <c r="R14" s="20">
        <v>0</v>
      </c>
      <c r="S14" s="19">
        <v>0</v>
      </c>
      <c r="T14" s="19">
        <v>0</v>
      </c>
      <c r="U14" s="19">
        <v>0</v>
      </c>
      <c r="V14" s="20">
        <v>0</v>
      </c>
      <c r="W14" s="20">
        <v>0</v>
      </c>
      <c r="X14" s="20">
        <v>0</v>
      </c>
      <c r="Y14" s="20">
        <v>0</v>
      </c>
      <c r="Z14" s="3">
        <v>0</v>
      </c>
      <c r="AA14" s="20">
        <v>0</v>
      </c>
      <c r="AB14" s="20">
        <v>0</v>
      </c>
      <c r="AC14" s="21">
        <f t="shared" si="0"/>
        <v>118754</v>
      </c>
      <c r="AD14" s="30">
        <v>7500</v>
      </c>
      <c r="AE14" s="22">
        <v>0</v>
      </c>
      <c r="AF14" s="23">
        <v>0</v>
      </c>
      <c r="AG14" s="24">
        <v>0</v>
      </c>
      <c r="AH14" s="25">
        <f aca="true" t="shared" si="8" ref="AH14:AH22">ROUND((I14+K14)*0.1,0)</f>
        <v>9656</v>
      </c>
      <c r="AI14" s="25">
        <f aca="true" t="shared" si="9" ref="AI14:AI33">O14</f>
        <v>13518</v>
      </c>
      <c r="AJ14" s="24">
        <v>0</v>
      </c>
      <c r="AK14" s="24">
        <v>0</v>
      </c>
      <c r="AL14" s="22">
        <v>0</v>
      </c>
      <c r="AM14" s="24">
        <v>0</v>
      </c>
      <c r="AN14" s="22">
        <v>0</v>
      </c>
      <c r="AO14" s="22">
        <v>0</v>
      </c>
      <c r="AP14" s="24">
        <v>0</v>
      </c>
      <c r="AQ14" s="23">
        <v>0</v>
      </c>
      <c r="AR14" s="24">
        <v>0</v>
      </c>
      <c r="AS14" s="26">
        <v>0</v>
      </c>
      <c r="AT14" s="24">
        <v>0</v>
      </c>
      <c r="AU14" s="9">
        <v>0</v>
      </c>
      <c r="AV14" s="22">
        <v>0</v>
      </c>
      <c r="AW14" s="6">
        <v>0</v>
      </c>
      <c r="AX14" s="22">
        <f aca="true" t="shared" si="10" ref="AX14:AX26">Y14</f>
        <v>0</v>
      </c>
      <c r="AY14" s="24">
        <v>0</v>
      </c>
      <c r="AZ14" s="24">
        <v>60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7">
        <f t="shared" si="7"/>
        <v>30734</v>
      </c>
      <c r="BI14" s="27">
        <f t="shared" si="3"/>
        <v>88020</v>
      </c>
      <c r="BJ14" s="5"/>
    </row>
    <row r="15" spans="1:62" ht="25.5" customHeight="1">
      <c r="A15" s="10">
        <v>13</v>
      </c>
      <c r="B15" s="11">
        <v>49213</v>
      </c>
      <c r="C15" s="12" t="s">
        <v>79</v>
      </c>
      <c r="D15" s="13" t="s">
        <v>80</v>
      </c>
      <c r="E15" s="10">
        <v>7</v>
      </c>
      <c r="F15" s="10"/>
      <c r="G15" s="10"/>
      <c r="H15" s="5">
        <v>31</v>
      </c>
      <c r="I15" s="14">
        <v>64100</v>
      </c>
      <c r="J15" s="15">
        <v>0</v>
      </c>
      <c r="K15" s="14">
        <f t="shared" si="4"/>
        <v>26922</v>
      </c>
      <c r="L15" s="16">
        <v>1800</v>
      </c>
      <c r="M15" s="16">
        <f t="shared" si="5"/>
        <v>756</v>
      </c>
      <c r="N15" s="28">
        <f>I15*9/100</f>
        <v>5769</v>
      </c>
      <c r="O15" s="18">
        <f>ROUND((I15+K15)*0.14,0)</f>
        <v>12743</v>
      </c>
      <c r="P15" s="18">
        <v>0</v>
      </c>
      <c r="Q15" s="19">
        <v>0</v>
      </c>
      <c r="R15" s="20">
        <v>0</v>
      </c>
      <c r="S15" s="19">
        <v>0</v>
      </c>
      <c r="T15" s="19">
        <v>0</v>
      </c>
      <c r="U15" s="19">
        <v>0</v>
      </c>
      <c r="V15" s="20">
        <v>0</v>
      </c>
      <c r="W15" s="20">
        <v>0</v>
      </c>
      <c r="X15" s="20">
        <v>0</v>
      </c>
      <c r="Y15" s="20">
        <v>0</v>
      </c>
      <c r="Z15" s="3">
        <v>0</v>
      </c>
      <c r="AA15" s="20">
        <v>0</v>
      </c>
      <c r="AB15" s="20">
        <v>0</v>
      </c>
      <c r="AC15" s="21">
        <f t="shared" si="0"/>
        <v>112090</v>
      </c>
      <c r="AD15" s="30">
        <v>6000</v>
      </c>
      <c r="AE15" s="22">
        <v>0</v>
      </c>
      <c r="AF15" s="23">
        <v>0</v>
      </c>
      <c r="AG15" s="24">
        <v>0</v>
      </c>
      <c r="AH15" s="25">
        <f t="shared" si="8"/>
        <v>9102</v>
      </c>
      <c r="AI15" s="25">
        <f t="shared" si="9"/>
        <v>12743</v>
      </c>
      <c r="AJ15" s="24">
        <v>0</v>
      </c>
      <c r="AK15" s="24">
        <v>0</v>
      </c>
      <c r="AL15" s="22">
        <v>0</v>
      </c>
      <c r="AM15" s="24">
        <v>0</v>
      </c>
      <c r="AN15" s="22">
        <v>0</v>
      </c>
      <c r="AO15" s="22">
        <v>0</v>
      </c>
      <c r="AP15" s="24">
        <v>0</v>
      </c>
      <c r="AQ15" s="23">
        <v>0</v>
      </c>
      <c r="AR15" s="24">
        <v>0</v>
      </c>
      <c r="AS15" s="26">
        <v>0</v>
      </c>
      <c r="AT15" s="24">
        <v>0</v>
      </c>
      <c r="AU15" s="9">
        <v>0</v>
      </c>
      <c r="AV15" s="22">
        <v>0</v>
      </c>
      <c r="AW15" s="6">
        <v>0</v>
      </c>
      <c r="AX15" s="22">
        <f t="shared" si="10"/>
        <v>0</v>
      </c>
      <c r="AY15" s="24">
        <v>0</v>
      </c>
      <c r="AZ15" s="24">
        <v>60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7">
        <f t="shared" si="7"/>
        <v>27905</v>
      </c>
      <c r="BI15" s="27">
        <f t="shared" si="3"/>
        <v>84185</v>
      </c>
      <c r="BJ15" s="5"/>
    </row>
    <row r="16" spans="1:62" ht="25.5" customHeight="1">
      <c r="A16" s="10">
        <v>14</v>
      </c>
      <c r="B16" s="11">
        <v>19483</v>
      </c>
      <c r="C16" s="12" t="s">
        <v>81</v>
      </c>
      <c r="D16" s="13" t="s">
        <v>82</v>
      </c>
      <c r="E16" s="10">
        <v>8</v>
      </c>
      <c r="F16" s="10"/>
      <c r="G16" s="10"/>
      <c r="H16" s="5">
        <v>31</v>
      </c>
      <c r="I16" s="14">
        <v>74300</v>
      </c>
      <c r="J16" s="15">
        <v>0</v>
      </c>
      <c r="K16" s="14">
        <f t="shared" si="4"/>
        <v>31206</v>
      </c>
      <c r="L16" s="16">
        <v>1800</v>
      </c>
      <c r="M16" s="16">
        <f t="shared" si="5"/>
        <v>756</v>
      </c>
      <c r="N16" s="28">
        <f>I16*9/100</f>
        <v>6687</v>
      </c>
      <c r="O16" s="18">
        <f>ROUND((I16+K16)*0.14,0)</f>
        <v>14771</v>
      </c>
      <c r="P16" s="18">
        <v>0</v>
      </c>
      <c r="Q16" s="29">
        <v>0</v>
      </c>
      <c r="R16" s="20">
        <v>0</v>
      </c>
      <c r="S16" s="29">
        <v>0</v>
      </c>
      <c r="T16" s="29">
        <v>0</v>
      </c>
      <c r="U16" s="29">
        <v>0</v>
      </c>
      <c r="V16" s="20">
        <v>0</v>
      </c>
      <c r="W16" s="20">
        <v>0</v>
      </c>
      <c r="X16" s="20">
        <v>0</v>
      </c>
      <c r="Y16" s="20">
        <v>0</v>
      </c>
      <c r="Z16" s="3">
        <v>0</v>
      </c>
      <c r="AA16" s="20">
        <v>0</v>
      </c>
      <c r="AB16" s="20">
        <v>0</v>
      </c>
      <c r="AC16" s="21">
        <f t="shared" si="0"/>
        <v>129520</v>
      </c>
      <c r="AD16" s="30">
        <v>8500</v>
      </c>
      <c r="AE16" s="22">
        <v>0</v>
      </c>
      <c r="AF16" s="23">
        <v>0</v>
      </c>
      <c r="AG16" s="24">
        <v>0</v>
      </c>
      <c r="AH16" s="25">
        <f t="shared" si="8"/>
        <v>10551</v>
      </c>
      <c r="AI16" s="25">
        <f t="shared" si="9"/>
        <v>14771</v>
      </c>
      <c r="AJ16" s="24">
        <v>0</v>
      </c>
      <c r="AK16" s="24">
        <v>0</v>
      </c>
      <c r="AL16" s="22">
        <v>0</v>
      </c>
      <c r="AM16" s="24">
        <v>0</v>
      </c>
      <c r="AN16" s="22">
        <v>0</v>
      </c>
      <c r="AO16" s="22">
        <v>0</v>
      </c>
      <c r="AP16" s="24">
        <v>0</v>
      </c>
      <c r="AQ16" s="23">
        <v>0</v>
      </c>
      <c r="AR16" s="24">
        <v>0</v>
      </c>
      <c r="AS16" s="26">
        <v>0</v>
      </c>
      <c r="AT16" s="24">
        <v>0</v>
      </c>
      <c r="AU16" s="9">
        <v>0</v>
      </c>
      <c r="AV16" s="22">
        <v>0</v>
      </c>
      <c r="AW16" s="6">
        <v>0</v>
      </c>
      <c r="AX16" s="22">
        <f t="shared" si="10"/>
        <v>0</v>
      </c>
      <c r="AY16" s="24">
        <v>0</v>
      </c>
      <c r="AZ16" s="24">
        <v>60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7">
        <f t="shared" si="7"/>
        <v>33882</v>
      </c>
      <c r="BI16" s="27">
        <f>AC16-BH16</f>
        <v>95638</v>
      </c>
      <c r="BJ16" s="5"/>
    </row>
    <row r="17" spans="1:62" ht="25.5" customHeight="1">
      <c r="A17" s="10">
        <v>15</v>
      </c>
      <c r="B17" s="11">
        <v>56980</v>
      </c>
      <c r="C17" s="12" t="s">
        <v>83</v>
      </c>
      <c r="D17" s="13" t="s">
        <v>84</v>
      </c>
      <c r="E17" s="10">
        <v>7</v>
      </c>
      <c r="F17" s="10"/>
      <c r="G17" s="10"/>
      <c r="H17" s="5">
        <v>31</v>
      </c>
      <c r="I17" s="14">
        <v>56900</v>
      </c>
      <c r="J17" s="15">
        <v>0</v>
      </c>
      <c r="K17" s="14">
        <f t="shared" si="4"/>
        <v>23898</v>
      </c>
      <c r="L17" s="16">
        <v>1800</v>
      </c>
      <c r="M17" s="16">
        <f t="shared" si="5"/>
        <v>756</v>
      </c>
      <c r="N17" s="28">
        <f>I17*9/100</f>
        <v>5121</v>
      </c>
      <c r="O17" s="18">
        <f aca="true" t="shared" si="11" ref="O17:O22">ROUND((I17+K17)*0.14,0)</f>
        <v>11312</v>
      </c>
      <c r="P17" s="18">
        <v>0</v>
      </c>
      <c r="Q17" s="19">
        <v>0</v>
      </c>
      <c r="R17" s="20">
        <v>0</v>
      </c>
      <c r="S17" s="19">
        <v>0</v>
      </c>
      <c r="T17" s="19">
        <v>0</v>
      </c>
      <c r="U17" s="19">
        <v>0</v>
      </c>
      <c r="V17" s="20">
        <v>0</v>
      </c>
      <c r="W17" s="20">
        <v>0</v>
      </c>
      <c r="X17" s="20">
        <v>0</v>
      </c>
      <c r="Y17" s="20">
        <v>0</v>
      </c>
      <c r="Z17" s="3">
        <v>0</v>
      </c>
      <c r="AA17" s="20">
        <v>0</v>
      </c>
      <c r="AB17" s="20">
        <v>0</v>
      </c>
      <c r="AC17" s="21">
        <f t="shared" si="0"/>
        <v>99787</v>
      </c>
      <c r="AD17" s="30">
        <v>7000</v>
      </c>
      <c r="AE17" s="22">
        <v>0</v>
      </c>
      <c r="AF17" s="23">
        <v>0</v>
      </c>
      <c r="AG17" s="24">
        <v>0</v>
      </c>
      <c r="AH17" s="25">
        <f t="shared" si="8"/>
        <v>8080</v>
      </c>
      <c r="AI17" s="25">
        <f t="shared" si="9"/>
        <v>11312</v>
      </c>
      <c r="AJ17" s="24">
        <v>0</v>
      </c>
      <c r="AK17" s="24">
        <v>0</v>
      </c>
      <c r="AL17" s="22">
        <v>0</v>
      </c>
      <c r="AM17" s="24">
        <v>0</v>
      </c>
      <c r="AN17" s="22">
        <v>0</v>
      </c>
      <c r="AO17" s="22">
        <v>0</v>
      </c>
      <c r="AP17" s="24">
        <v>0</v>
      </c>
      <c r="AQ17" s="23">
        <v>0</v>
      </c>
      <c r="AR17" s="24">
        <v>0</v>
      </c>
      <c r="AS17" s="26">
        <v>0</v>
      </c>
      <c r="AT17" s="24">
        <v>0</v>
      </c>
      <c r="AU17" s="9">
        <v>0</v>
      </c>
      <c r="AV17" s="22">
        <v>0</v>
      </c>
      <c r="AW17" s="6">
        <v>0</v>
      </c>
      <c r="AX17" s="22">
        <f t="shared" si="10"/>
        <v>0</v>
      </c>
      <c r="AY17" s="24">
        <v>0</v>
      </c>
      <c r="AZ17" s="24">
        <v>60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7">
        <f t="shared" si="7"/>
        <v>26452</v>
      </c>
      <c r="BI17" s="27">
        <f t="shared" si="3"/>
        <v>73335</v>
      </c>
      <c r="BJ17" s="5"/>
    </row>
    <row r="18" spans="1:62" ht="25.5" customHeight="1">
      <c r="A18" s="10">
        <v>16</v>
      </c>
      <c r="B18" s="11">
        <v>51270</v>
      </c>
      <c r="C18" s="12" t="s">
        <v>85</v>
      </c>
      <c r="D18" s="13" t="s">
        <v>80</v>
      </c>
      <c r="E18" s="10">
        <v>8</v>
      </c>
      <c r="F18" s="10"/>
      <c r="G18" s="10"/>
      <c r="H18" s="5">
        <v>31</v>
      </c>
      <c r="I18" s="14">
        <v>70000</v>
      </c>
      <c r="J18" s="15">
        <v>0</v>
      </c>
      <c r="K18" s="14">
        <f t="shared" si="4"/>
        <v>29400</v>
      </c>
      <c r="L18" s="16">
        <v>1800</v>
      </c>
      <c r="M18" s="16">
        <f t="shared" si="5"/>
        <v>756</v>
      </c>
      <c r="N18" s="28">
        <v>0</v>
      </c>
      <c r="O18" s="18">
        <f t="shared" si="11"/>
        <v>13916</v>
      </c>
      <c r="P18" s="18">
        <v>0</v>
      </c>
      <c r="Q18" s="19">
        <v>0</v>
      </c>
      <c r="R18" s="20">
        <v>0</v>
      </c>
      <c r="S18" s="19">
        <v>0</v>
      </c>
      <c r="T18" s="19">
        <v>0</v>
      </c>
      <c r="U18" s="19">
        <v>0</v>
      </c>
      <c r="V18" s="20">
        <v>0</v>
      </c>
      <c r="W18" s="20">
        <v>0</v>
      </c>
      <c r="X18" s="20">
        <v>0</v>
      </c>
      <c r="Y18" s="20">
        <v>0</v>
      </c>
      <c r="Z18" s="3">
        <v>0</v>
      </c>
      <c r="AA18" s="20">
        <v>0</v>
      </c>
      <c r="AB18" s="20">
        <v>0</v>
      </c>
      <c r="AC18" s="21">
        <f t="shared" si="0"/>
        <v>115872</v>
      </c>
      <c r="AD18" s="30">
        <v>10000</v>
      </c>
      <c r="AE18" s="22">
        <v>0</v>
      </c>
      <c r="AF18" s="23">
        <v>0</v>
      </c>
      <c r="AG18" s="24">
        <v>0</v>
      </c>
      <c r="AH18" s="25">
        <f t="shared" si="8"/>
        <v>9940</v>
      </c>
      <c r="AI18" s="25">
        <f t="shared" si="9"/>
        <v>13916</v>
      </c>
      <c r="AJ18" s="24">
        <v>0</v>
      </c>
      <c r="AK18" s="24">
        <v>0</v>
      </c>
      <c r="AL18" s="22">
        <v>0</v>
      </c>
      <c r="AM18" s="24">
        <v>0</v>
      </c>
      <c r="AN18" s="22">
        <v>0</v>
      </c>
      <c r="AO18" s="22">
        <v>0</v>
      </c>
      <c r="AP18" s="24">
        <v>0</v>
      </c>
      <c r="AQ18" s="23">
        <v>0</v>
      </c>
      <c r="AR18" s="24">
        <v>0</v>
      </c>
      <c r="AS18" s="26">
        <v>0</v>
      </c>
      <c r="AT18" s="24">
        <v>0</v>
      </c>
      <c r="AU18" s="9">
        <v>0</v>
      </c>
      <c r="AV18" s="22">
        <v>0</v>
      </c>
      <c r="AW18" s="6">
        <v>0</v>
      </c>
      <c r="AX18" s="22">
        <f t="shared" si="10"/>
        <v>0</v>
      </c>
      <c r="AY18" s="24">
        <v>0</v>
      </c>
      <c r="AZ18" s="24">
        <v>60</v>
      </c>
      <c r="BA18" s="24">
        <v>0</v>
      </c>
      <c r="BB18" s="24">
        <v>0</v>
      </c>
      <c r="BC18" s="24">
        <v>560</v>
      </c>
      <c r="BD18" s="24">
        <v>0</v>
      </c>
      <c r="BE18" s="24">
        <v>0</v>
      </c>
      <c r="BF18" s="24">
        <v>0</v>
      </c>
      <c r="BG18" s="24">
        <v>0</v>
      </c>
      <c r="BH18" s="27">
        <f t="shared" si="7"/>
        <v>34476</v>
      </c>
      <c r="BI18" s="27">
        <f t="shared" si="3"/>
        <v>81396</v>
      </c>
      <c r="BJ18" s="5"/>
    </row>
    <row r="19" spans="1:62" ht="25.5" customHeight="1">
      <c r="A19" s="10">
        <v>17</v>
      </c>
      <c r="B19" s="11">
        <v>47133</v>
      </c>
      <c r="C19" s="12" t="s">
        <v>86</v>
      </c>
      <c r="D19" s="13" t="s">
        <v>87</v>
      </c>
      <c r="E19" s="10">
        <v>7</v>
      </c>
      <c r="F19" s="10"/>
      <c r="G19" s="10"/>
      <c r="H19" s="5">
        <v>31</v>
      </c>
      <c r="I19" s="14">
        <v>52000</v>
      </c>
      <c r="J19" s="15">
        <v>0</v>
      </c>
      <c r="K19" s="14">
        <f t="shared" si="4"/>
        <v>21840</v>
      </c>
      <c r="L19" s="16">
        <v>1800</v>
      </c>
      <c r="M19" s="16">
        <f t="shared" si="5"/>
        <v>756</v>
      </c>
      <c r="N19" s="28">
        <f>I19*9/100</f>
        <v>4680</v>
      </c>
      <c r="O19" s="18">
        <f t="shared" si="11"/>
        <v>10338</v>
      </c>
      <c r="P19" s="18">
        <v>0</v>
      </c>
      <c r="Q19" s="19">
        <v>0</v>
      </c>
      <c r="R19" s="20">
        <v>0</v>
      </c>
      <c r="S19" s="19">
        <v>0</v>
      </c>
      <c r="T19" s="19">
        <v>0</v>
      </c>
      <c r="U19" s="19">
        <v>0</v>
      </c>
      <c r="V19" s="20">
        <v>0</v>
      </c>
      <c r="W19" s="20">
        <v>0</v>
      </c>
      <c r="X19" s="20">
        <v>0</v>
      </c>
      <c r="Y19" s="20">
        <v>0</v>
      </c>
      <c r="Z19" s="3">
        <v>0</v>
      </c>
      <c r="AA19" s="20">
        <v>0</v>
      </c>
      <c r="AB19" s="20">
        <v>0</v>
      </c>
      <c r="AC19" s="21">
        <f t="shared" si="0"/>
        <v>91414</v>
      </c>
      <c r="AD19" s="30">
        <v>3500</v>
      </c>
      <c r="AE19" s="22">
        <v>0</v>
      </c>
      <c r="AF19" s="23">
        <v>0</v>
      </c>
      <c r="AG19" s="24">
        <v>0</v>
      </c>
      <c r="AH19" s="25">
        <f t="shared" si="8"/>
        <v>7384</v>
      </c>
      <c r="AI19" s="25">
        <f t="shared" si="9"/>
        <v>10338</v>
      </c>
      <c r="AJ19" s="24">
        <v>0</v>
      </c>
      <c r="AK19" s="24">
        <v>0</v>
      </c>
      <c r="AL19" s="22">
        <v>0</v>
      </c>
      <c r="AM19" s="24">
        <v>0</v>
      </c>
      <c r="AN19" s="22">
        <v>0</v>
      </c>
      <c r="AO19" s="22">
        <v>0</v>
      </c>
      <c r="AP19" s="24">
        <v>0</v>
      </c>
      <c r="AQ19" s="23">
        <v>0</v>
      </c>
      <c r="AR19" s="24">
        <v>0</v>
      </c>
      <c r="AS19" s="26" t="s">
        <v>66</v>
      </c>
      <c r="AT19" s="24">
        <v>0</v>
      </c>
      <c r="AU19" s="9">
        <v>0</v>
      </c>
      <c r="AV19" s="22">
        <v>0</v>
      </c>
      <c r="AW19" s="6">
        <v>0</v>
      </c>
      <c r="AX19" s="22">
        <f t="shared" si="10"/>
        <v>0</v>
      </c>
      <c r="AY19" s="24">
        <v>0</v>
      </c>
      <c r="AZ19" s="24">
        <v>60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7">
        <f t="shared" si="7"/>
        <v>21282</v>
      </c>
      <c r="BI19" s="27">
        <f t="shared" si="3"/>
        <v>70132</v>
      </c>
      <c r="BJ19" s="41"/>
    </row>
    <row r="20" spans="1:62" ht="25.5" customHeight="1">
      <c r="A20" s="10">
        <v>18</v>
      </c>
      <c r="B20" s="11">
        <v>46328</v>
      </c>
      <c r="C20" s="12" t="s">
        <v>88</v>
      </c>
      <c r="D20" s="13" t="s">
        <v>89</v>
      </c>
      <c r="E20" s="10">
        <v>7</v>
      </c>
      <c r="F20" s="10">
        <v>1</v>
      </c>
      <c r="G20" s="10">
        <v>1</v>
      </c>
      <c r="H20" s="5">
        <v>31</v>
      </c>
      <c r="I20" s="14">
        <v>66000</v>
      </c>
      <c r="J20" s="15">
        <v>0</v>
      </c>
      <c r="K20" s="14">
        <f t="shared" si="4"/>
        <v>27720</v>
      </c>
      <c r="L20" s="16">
        <v>1800</v>
      </c>
      <c r="M20" s="16">
        <f t="shared" si="5"/>
        <v>756</v>
      </c>
      <c r="N20" s="17">
        <f>I20*9/100</f>
        <v>5940</v>
      </c>
      <c r="O20" s="18">
        <f t="shared" si="11"/>
        <v>13121</v>
      </c>
      <c r="P20" s="18">
        <v>0</v>
      </c>
      <c r="Q20" s="19">
        <v>0</v>
      </c>
      <c r="R20" s="20">
        <v>0</v>
      </c>
      <c r="S20" s="19">
        <v>0</v>
      </c>
      <c r="T20" s="19">
        <v>0</v>
      </c>
      <c r="U20" s="19">
        <v>0</v>
      </c>
      <c r="V20" s="20">
        <v>0</v>
      </c>
      <c r="W20" s="20">
        <v>0</v>
      </c>
      <c r="X20" s="20">
        <v>0</v>
      </c>
      <c r="Y20" s="20">
        <v>0</v>
      </c>
      <c r="Z20" s="3">
        <v>0</v>
      </c>
      <c r="AA20" s="20">
        <v>0</v>
      </c>
      <c r="AB20" s="20">
        <v>0</v>
      </c>
      <c r="AC20" s="21">
        <f t="shared" si="0"/>
        <v>115337</v>
      </c>
      <c r="AD20" s="30">
        <v>7500</v>
      </c>
      <c r="AE20" s="22">
        <v>0</v>
      </c>
      <c r="AF20" s="23">
        <v>0</v>
      </c>
      <c r="AG20" s="24">
        <v>0</v>
      </c>
      <c r="AH20" s="25">
        <f t="shared" si="8"/>
        <v>9372</v>
      </c>
      <c r="AI20" s="25">
        <f t="shared" si="9"/>
        <v>13121</v>
      </c>
      <c r="AJ20" s="24">
        <v>0</v>
      </c>
      <c r="AK20" s="24">
        <v>0</v>
      </c>
      <c r="AL20" s="22">
        <v>0</v>
      </c>
      <c r="AM20" s="24">
        <v>0</v>
      </c>
      <c r="AN20" s="22">
        <v>0</v>
      </c>
      <c r="AO20" s="22">
        <v>0</v>
      </c>
      <c r="AP20" s="24">
        <v>0</v>
      </c>
      <c r="AQ20" s="23">
        <v>0</v>
      </c>
      <c r="AR20" s="24">
        <v>0</v>
      </c>
      <c r="AS20" s="26">
        <v>0</v>
      </c>
      <c r="AT20" s="24">
        <v>0</v>
      </c>
      <c r="AU20" s="9">
        <v>0</v>
      </c>
      <c r="AV20" s="22">
        <v>0</v>
      </c>
      <c r="AW20" s="6">
        <v>0</v>
      </c>
      <c r="AX20" s="22">
        <f t="shared" si="10"/>
        <v>0</v>
      </c>
      <c r="AY20" s="24">
        <v>0</v>
      </c>
      <c r="AZ20" s="24">
        <v>60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7">
        <f t="shared" si="7"/>
        <v>30053</v>
      </c>
      <c r="BI20" s="27">
        <f t="shared" si="3"/>
        <v>85284</v>
      </c>
      <c r="BJ20" s="5"/>
    </row>
    <row r="21" spans="1:62" ht="25.5" customHeight="1">
      <c r="A21" s="10">
        <v>19</v>
      </c>
      <c r="B21" s="11">
        <v>46961</v>
      </c>
      <c r="C21" s="12" t="s">
        <v>90</v>
      </c>
      <c r="D21" s="13" t="s">
        <v>91</v>
      </c>
      <c r="E21" s="10">
        <v>7</v>
      </c>
      <c r="F21" s="10"/>
      <c r="G21" s="10"/>
      <c r="H21" s="5">
        <v>31</v>
      </c>
      <c r="I21" s="14">
        <v>52000</v>
      </c>
      <c r="J21" s="15">
        <v>0</v>
      </c>
      <c r="K21" s="14">
        <f t="shared" si="4"/>
        <v>21840</v>
      </c>
      <c r="L21" s="16">
        <v>1800</v>
      </c>
      <c r="M21" s="16">
        <f t="shared" si="5"/>
        <v>756</v>
      </c>
      <c r="N21" s="17">
        <v>0</v>
      </c>
      <c r="O21" s="18">
        <f t="shared" si="11"/>
        <v>10338</v>
      </c>
      <c r="P21" s="18">
        <v>0</v>
      </c>
      <c r="Q21" s="19">
        <v>0</v>
      </c>
      <c r="R21" s="20">
        <v>0</v>
      </c>
      <c r="S21" s="19">
        <v>0</v>
      </c>
      <c r="T21" s="19">
        <v>0</v>
      </c>
      <c r="U21" s="19">
        <v>0</v>
      </c>
      <c r="V21" s="20">
        <v>0</v>
      </c>
      <c r="W21" s="20">
        <v>0</v>
      </c>
      <c r="X21" s="20">
        <v>0</v>
      </c>
      <c r="Y21" s="20">
        <v>0</v>
      </c>
      <c r="Z21" s="3">
        <v>0</v>
      </c>
      <c r="AA21" s="20">
        <v>0</v>
      </c>
      <c r="AB21" s="20">
        <v>0</v>
      </c>
      <c r="AC21" s="21">
        <f t="shared" si="0"/>
        <v>86734</v>
      </c>
      <c r="AD21" s="30">
        <v>5000</v>
      </c>
      <c r="AE21" s="22">
        <v>0</v>
      </c>
      <c r="AF21" s="23">
        <v>0</v>
      </c>
      <c r="AG21" s="24">
        <v>0</v>
      </c>
      <c r="AH21" s="25">
        <f t="shared" si="8"/>
        <v>7384</v>
      </c>
      <c r="AI21" s="25">
        <f t="shared" si="9"/>
        <v>10338</v>
      </c>
      <c r="AJ21" s="24">
        <v>0</v>
      </c>
      <c r="AK21" s="24">
        <v>0</v>
      </c>
      <c r="AL21" s="22">
        <v>0</v>
      </c>
      <c r="AM21" s="24">
        <v>0</v>
      </c>
      <c r="AN21" s="22">
        <v>0</v>
      </c>
      <c r="AO21" s="22">
        <v>0</v>
      </c>
      <c r="AP21" s="24">
        <v>0</v>
      </c>
      <c r="AQ21" s="23">
        <v>0</v>
      </c>
      <c r="AR21" s="24">
        <v>0</v>
      </c>
      <c r="AS21" s="26" t="s">
        <v>66</v>
      </c>
      <c r="AT21" s="24">
        <v>0</v>
      </c>
      <c r="AU21" s="9">
        <v>0</v>
      </c>
      <c r="AV21" s="22">
        <v>0</v>
      </c>
      <c r="AW21" s="6">
        <v>0</v>
      </c>
      <c r="AX21" s="22">
        <f t="shared" si="10"/>
        <v>0</v>
      </c>
      <c r="AY21" s="24">
        <v>0</v>
      </c>
      <c r="AZ21" s="24">
        <v>60</v>
      </c>
      <c r="BA21" s="24">
        <v>0</v>
      </c>
      <c r="BB21" s="24">
        <v>0</v>
      </c>
      <c r="BC21" s="24">
        <v>560</v>
      </c>
      <c r="BD21" s="24">
        <v>0</v>
      </c>
      <c r="BE21" s="24">
        <v>0</v>
      </c>
      <c r="BF21" s="24">
        <v>0</v>
      </c>
      <c r="BG21" s="24">
        <v>0</v>
      </c>
      <c r="BH21" s="27">
        <f t="shared" si="7"/>
        <v>23342</v>
      </c>
      <c r="BI21" s="27">
        <f t="shared" si="3"/>
        <v>63392</v>
      </c>
      <c r="BJ21" s="5"/>
    </row>
    <row r="22" spans="1:62" ht="25.5" customHeight="1">
      <c r="A22" s="10">
        <v>20</v>
      </c>
      <c r="B22" s="11">
        <v>55165</v>
      </c>
      <c r="C22" s="42" t="s">
        <v>92</v>
      </c>
      <c r="D22" s="13" t="s">
        <v>91</v>
      </c>
      <c r="E22" s="10">
        <v>7</v>
      </c>
      <c r="F22" s="10"/>
      <c r="G22" s="10"/>
      <c r="H22" s="5">
        <v>31</v>
      </c>
      <c r="I22" s="14">
        <v>55200</v>
      </c>
      <c r="J22" s="15">
        <v>0</v>
      </c>
      <c r="K22" s="14">
        <f t="shared" si="4"/>
        <v>23184</v>
      </c>
      <c r="L22" s="16">
        <v>1800</v>
      </c>
      <c r="M22" s="16">
        <f t="shared" si="5"/>
        <v>756</v>
      </c>
      <c r="N22" s="17">
        <f>I22*9/100</f>
        <v>4968</v>
      </c>
      <c r="O22" s="18">
        <f t="shared" si="11"/>
        <v>10974</v>
      </c>
      <c r="P22" s="18">
        <v>0</v>
      </c>
      <c r="Q22" s="19">
        <v>0</v>
      </c>
      <c r="R22" s="20">
        <v>0</v>
      </c>
      <c r="S22" s="19">
        <v>0</v>
      </c>
      <c r="T22" s="19">
        <v>0</v>
      </c>
      <c r="U22" s="19">
        <v>0</v>
      </c>
      <c r="V22" s="20">
        <v>0</v>
      </c>
      <c r="W22" s="20">
        <v>0</v>
      </c>
      <c r="X22" s="20">
        <v>0</v>
      </c>
      <c r="Y22" s="20">
        <v>0</v>
      </c>
      <c r="Z22" s="3">
        <v>0</v>
      </c>
      <c r="AA22" s="20">
        <v>0</v>
      </c>
      <c r="AB22" s="20">
        <v>0</v>
      </c>
      <c r="AC22" s="21">
        <f t="shared" si="0"/>
        <v>96882</v>
      </c>
      <c r="AD22" s="30">
        <v>7000</v>
      </c>
      <c r="AE22" s="22">
        <v>0</v>
      </c>
      <c r="AF22" s="23">
        <v>0</v>
      </c>
      <c r="AG22" s="24">
        <v>0</v>
      </c>
      <c r="AH22" s="25">
        <f t="shared" si="8"/>
        <v>7838</v>
      </c>
      <c r="AI22" s="25">
        <f t="shared" si="9"/>
        <v>10974</v>
      </c>
      <c r="AJ22" s="24">
        <v>0</v>
      </c>
      <c r="AK22" s="24">
        <v>0</v>
      </c>
      <c r="AL22" s="22">
        <v>0</v>
      </c>
      <c r="AM22" s="24">
        <v>0</v>
      </c>
      <c r="AN22" s="22">
        <v>0</v>
      </c>
      <c r="AO22" s="22">
        <v>0</v>
      </c>
      <c r="AP22" s="24">
        <v>0</v>
      </c>
      <c r="AQ22" s="23">
        <v>0</v>
      </c>
      <c r="AR22" s="24">
        <v>0</v>
      </c>
      <c r="AS22" s="26" t="s">
        <v>66</v>
      </c>
      <c r="AT22" s="24">
        <v>0</v>
      </c>
      <c r="AU22" s="9">
        <v>0</v>
      </c>
      <c r="AV22" s="22">
        <v>0</v>
      </c>
      <c r="AW22" s="6">
        <v>0</v>
      </c>
      <c r="AX22" s="22">
        <f t="shared" si="10"/>
        <v>0</v>
      </c>
      <c r="AY22" s="24">
        <v>0</v>
      </c>
      <c r="AZ22" s="24">
        <v>60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7">
        <f t="shared" si="7"/>
        <v>25872</v>
      </c>
      <c r="BI22" s="27">
        <f t="shared" si="3"/>
        <v>71010</v>
      </c>
      <c r="BJ22" s="5"/>
    </row>
    <row r="23" spans="1:62" ht="25.5" customHeight="1">
      <c r="A23" s="10">
        <v>21</v>
      </c>
      <c r="B23" s="11">
        <v>50938</v>
      </c>
      <c r="C23" s="12" t="s">
        <v>93</v>
      </c>
      <c r="D23" s="13" t="s">
        <v>94</v>
      </c>
      <c r="E23" s="10">
        <v>8</v>
      </c>
      <c r="F23" s="10">
        <v>1</v>
      </c>
      <c r="G23" s="10">
        <v>1</v>
      </c>
      <c r="H23" s="5">
        <v>31</v>
      </c>
      <c r="I23" s="14">
        <v>70000</v>
      </c>
      <c r="J23" s="15">
        <v>0</v>
      </c>
      <c r="K23" s="14">
        <f t="shared" si="4"/>
        <v>29400</v>
      </c>
      <c r="L23" s="16">
        <v>1800</v>
      </c>
      <c r="M23" s="16">
        <f t="shared" si="5"/>
        <v>756</v>
      </c>
      <c r="N23" s="17">
        <f>I23*9/100</f>
        <v>6300</v>
      </c>
      <c r="O23" s="18">
        <f>ROUND((I23+K23)*0.14,0)</f>
        <v>13916</v>
      </c>
      <c r="P23" s="18">
        <v>0</v>
      </c>
      <c r="Q23" s="19">
        <v>0</v>
      </c>
      <c r="R23" s="20">
        <v>0</v>
      </c>
      <c r="S23" s="19">
        <v>0</v>
      </c>
      <c r="T23" s="19">
        <v>0</v>
      </c>
      <c r="U23" s="19">
        <v>0</v>
      </c>
      <c r="V23" s="20">
        <v>0</v>
      </c>
      <c r="W23" s="20">
        <v>0</v>
      </c>
      <c r="X23" s="20">
        <v>0</v>
      </c>
      <c r="Y23" s="20">
        <v>0</v>
      </c>
      <c r="Z23" s="3">
        <v>0</v>
      </c>
      <c r="AA23" s="20">
        <v>0</v>
      </c>
      <c r="AB23" s="20">
        <v>0</v>
      </c>
      <c r="AC23" s="21">
        <f t="shared" si="0"/>
        <v>122172</v>
      </c>
      <c r="AD23" s="30">
        <v>8000</v>
      </c>
      <c r="AE23" s="22">
        <v>0</v>
      </c>
      <c r="AF23" s="23">
        <v>0</v>
      </c>
      <c r="AG23" s="24">
        <v>0</v>
      </c>
      <c r="AH23" s="25">
        <f>ROUND((I23+K23)*0.1,0)</f>
        <v>9940</v>
      </c>
      <c r="AI23" s="25">
        <f t="shared" si="9"/>
        <v>13916</v>
      </c>
      <c r="AJ23" s="24">
        <v>0</v>
      </c>
      <c r="AK23" s="24">
        <v>0</v>
      </c>
      <c r="AL23" s="22">
        <v>0</v>
      </c>
      <c r="AM23" s="24">
        <v>0</v>
      </c>
      <c r="AN23" s="22">
        <v>0</v>
      </c>
      <c r="AO23" s="22">
        <v>0</v>
      </c>
      <c r="AP23" s="24">
        <v>0</v>
      </c>
      <c r="AQ23" s="23">
        <v>0</v>
      </c>
      <c r="AR23" s="24">
        <v>0</v>
      </c>
      <c r="AS23" s="26">
        <v>0</v>
      </c>
      <c r="AT23" s="24">
        <v>0</v>
      </c>
      <c r="AU23" s="9">
        <v>0</v>
      </c>
      <c r="AV23" s="22">
        <v>0</v>
      </c>
      <c r="AW23" s="6">
        <v>0</v>
      </c>
      <c r="AX23" s="22">
        <f t="shared" si="10"/>
        <v>0</v>
      </c>
      <c r="AY23" s="24">
        <v>0</v>
      </c>
      <c r="AZ23" s="24">
        <v>60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7">
        <f t="shared" si="7"/>
        <v>31916</v>
      </c>
      <c r="BI23" s="27">
        <f t="shared" si="3"/>
        <v>90256</v>
      </c>
      <c r="BJ23" s="5"/>
    </row>
    <row r="24" spans="1:62" ht="25.5" customHeight="1">
      <c r="A24" s="10">
        <v>22</v>
      </c>
      <c r="B24" s="11">
        <v>76293</v>
      </c>
      <c r="C24" s="12" t="s">
        <v>95</v>
      </c>
      <c r="D24" s="13" t="s">
        <v>96</v>
      </c>
      <c r="E24" s="10">
        <v>7</v>
      </c>
      <c r="F24" s="10">
        <v>1</v>
      </c>
      <c r="G24" s="10">
        <v>1</v>
      </c>
      <c r="H24" s="5">
        <v>31</v>
      </c>
      <c r="I24" s="14">
        <v>50500</v>
      </c>
      <c r="J24" s="15">
        <v>0</v>
      </c>
      <c r="K24" s="14">
        <f t="shared" si="4"/>
        <v>21210</v>
      </c>
      <c r="L24" s="16">
        <v>1800</v>
      </c>
      <c r="M24" s="16">
        <f t="shared" si="5"/>
        <v>756</v>
      </c>
      <c r="N24" s="17">
        <v>0</v>
      </c>
      <c r="O24" s="18">
        <f>ROUND((I24+K24)*0.14,0)</f>
        <v>10039</v>
      </c>
      <c r="P24" s="18">
        <v>0</v>
      </c>
      <c r="Q24" s="19">
        <v>0</v>
      </c>
      <c r="R24" s="20">
        <v>0</v>
      </c>
      <c r="S24" s="19">
        <v>0</v>
      </c>
      <c r="T24" s="19">
        <v>0</v>
      </c>
      <c r="U24" s="19">
        <v>0</v>
      </c>
      <c r="V24" s="20">
        <v>0</v>
      </c>
      <c r="W24" s="20">
        <v>0</v>
      </c>
      <c r="X24" s="20">
        <v>0</v>
      </c>
      <c r="Y24" s="20">
        <v>0</v>
      </c>
      <c r="Z24" s="3">
        <v>0</v>
      </c>
      <c r="AA24" s="20">
        <v>0</v>
      </c>
      <c r="AB24" s="20">
        <v>0</v>
      </c>
      <c r="AC24" s="21">
        <f t="shared" si="0"/>
        <v>84305</v>
      </c>
      <c r="AD24" s="30">
        <v>4000</v>
      </c>
      <c r="AE24" s="22">
        <v>0</v>
      </c>
      <c r="AF24" s="23">
        <v>0</v>
      </c>
      <c r="AG24" s="24">
        <v>0</v>
      </c>
      <c r="AH24" s="25">
        <f>ROUND((I24+K24)*0.1,0)</f>
        <v>7171</v>
      </c>
      <c r="AI24" s="25">
        <f t="shared" si="9"/>
        <v>10039</v>
      </c>
      <c r="AJ24" s="24">
        <v>0</v>
      </c>
      <c r="AK24" s="24">
        <v>0</v>
      </c>
      <c r="AL24" s="22">
        <v>0</v>
      </c>
      <c r="AM24" s="24">
        <v>0</v>
      </c>
      <c r="AN24" s="22">
        <v>0</v>
      </c>
      <c r="AO24" s="22">
        <v>0</v>
      </c>
      <c r="AP24" s="24">
        <v>0</v>
      </c>
      <c r="AQ24" s="23">
        <v>0</v>
      </c>
      <c r="AR24" s="24">
        <v>0</v>
      </c>
      <c r="AS24" s="26" t="s">
        <v>66</v>
      </c>
      <c r="AT24" s="24">
        <v>0</v>
      </c>
      <c r="AU24" s="9">
        <v>0</v>
      </c>
      <c r="AV24" s="22">
        <v>0</v>
      </c>
      <c r="AW24" s="6">
        <v>0</v>
      </c>
      <c r="AX24" s="22">
        <f t="shared" si="10"/>
        <v>0</v>
      </c>
      <c r="AY24" s="24">
        <v>0</v>
      </c>
      <c r="AZ24" s="24">
        <v>60</v>
      </c>
      <c r="BA24" s="24">
        <v>0</v>
      </c>
      <c r="BB24" s="24">
        <v>0</v>
      </c>
      <c r="BC24" s="24">
        <v>560</v>
      </c>
      <c r="BD24" s="24">
        <v>0</v>
      </c>
      <c r="BE24" s="24">
        <v>0</v>
      </c>
      <c r="BF24" s="24">
        <v>0</v>
      </c>
      <c r="BG24" s="24">
        <v>0</v>
      </c>
      <c r="BH24" s="27">
        <f t="shared" si="7"/>
        <v>21830</v>
      </c>
      <c r="BI24" s="27">
        <f t="shared" si="3"/>
        <v>62475</v>
      </c>
      <c r="BJ24" s="5"/>
    </row>
    <row r="25" spans="1:62" ht="25.5" customHeight="1">
      <c r="A25" s="10">
        <v>23</v>
      </c>
      <c r="B25" s="11">
        <v>32068</v>
      </c>
      <c r="C25" s="12" t="s">
        <v>97</v>
      </c>
      <c r="D25" s="13" t="s">
        <v>98</v>
      </c>
      <c r="E25" s="10">
        <v>7</v>
      </c>
      <c r="F25" s="10"/>
      <c r="G25" s="10"/>
      <c r="H25" s="5">
        <v>31</v>
      </c>
      <c r="I25" s="14">
        <v>64100</v>
      </c>
      <c r="J25" s="15">
        <v>0</v>
      </c>
      <c r="K25" s="14">
        <f t="shared" si="4"/>
        <v>26922</v>
      </c>
      <c r="L25" s="16">
        <v>1800</v>
      </c>
      <c r="M25" s="16">
        <f t="shared" si="5"/>
        <v>756</v>
      </c>
      <c r="N25" s="17">
        <f>I25*9/100</f>
        <v>5769</v>
      </c>
      <c r="O25" s="18">
        <v>0</v>
      </c>
      <c r="P25" s="18">
        <v>0</v>
      </c>
      <c r="Q25" s="19">
        <v>0</v>
      </c>
      <c r="R25" s="20">
        <v>0</v>
      </c>
      <c r="S25" s="19">
        <v>0</v>
      </c>
      <c r="T25" s="19">
        <v>0</v>
      </c>
      <c r="U25" s="19">
        <v>0</v>
      </c>
      <c r="V25" s="20">
        <v>0</v>
      </c>
      <c r="W25" s="20">
        <v>0</v>
      </c>
      <c r="X25" s="20">
        <v>0</v>
      </c>
      <c r="Y25" s="20">
        <v>0</v>
      </c>
      <c r="Z25" s="3">
        <v>0</v>
      </c>
      <c r="AA25" s="20">
        <v>0</v>
      </c>
      <c r="AB25" s="20">
        <v>0</v>
      </c>
      <c r="AC25" s="21">
        <f t="shared" si="0"/>
        <v>99347</v>
      </c>
      <c r="AD25" s="30">
        <v>10000</v>
      </c>
      <c r="AE25" s="22">
        <v>0</v>
      </c>
      <c r="AF25" s="23">
        <v>0</v>
      </c>
      <c r="AG25" s="24">
        <v>0</v>
      </c>
      <c r="AH25" s="25">
        <v>0</v>
      </c>
      <c r="AI25" s="25">
        <f t="shared" si="9"/>
        <v>0</v>
      </c>
      <c r="AJ25" s="24">
        <v>0</v>
      </c>
      <c r="AK25" s="24">
        <v>0</v>
      </c>
      <c r="AL25" s="22">
        <v>0</v>
      </c>
      <c r="AM25" s="24">
        <v>0</v>
      </c>
      <c r="AN25" s="22">
        <v>0</v>
      </c>
      <c r="AO25" s="22">
        <v>0</v>
      </c>
      <c r="AP25" s="24">
        <v>0</v>
      </c>
      <c r="AQ25" s="23">
        <v>40000</v>
      </c>
      <c r="AR25" s="24">
        <v>0</v>
      </c>
      <c r="AS25" s="26">
        <v>0</v>
      </c>
      <c r="AT25" s="24">
        <v>0</v>
      </c>
      <c r="AU25" s="9">
        <v>0</v>
      </c>
      <c r="AV25" s="22">
        <v>0</v>
      </c>
      <c r="AW25" s="6">
        <v>0</v>
      </c>
      <c r="AX25" s="22">
        <f t="shared" si="10"/>
        <v>0</v>
      </c>
      <c r="AY25" s="24">
        <v>0</v>
      </c>
      <c r="AZ25" s="24">
        <v>60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7">
        <f t="shared" si="7"/>
        <v>50060</v>
      </c>
      <c r="BI25" s="27">
        <f t="shared" si="3"/>
        <v>49287</v>
      </c>
      <c r="BJ25" s="5"/>
    </row>
    <row r="26" spans="1:62" ht="25.5" customHeight="1">
      <c r="A26" s="10">
        <v>24</v>
      </c>
      <c r="B26" s="11">
        <v>71527</v>
      </c>
      <c r="C26" s="12" t="s">
        <v>99</v>
      </c>
      <c r="D26" s="13" t="s">
        <v>100</v>
      </c>
      <c r="E26" s="10">
        <v>6</v>
      </c>
      <c r="F26" s="10"/>
      <c r="G26" s="10"/>
      <c r="H26" s="5">
        <v>31</v>
      </c>
      <c r="I26" s="14">
        <v>41100</v>
      </c>
      <c r="J26" s="15">
        <v>0</v>
      </c>
      <c r="K26" s="14">
        <f t="shared" si="4"/>
        <v>17262</v>
      </c>
      <c r="L26" s="16">
        <v>3600</v>
      </c>
      <c r="M26" s="16">
        <f t="shared" si="5"/>
        <v>1512</v>
      </c>
      <c r="N26" s="17">
        <v>0</v>
      </c>
      <c r="O26" s="18">
        <f>ROUND((I26+K26)*0.14,0)</f>
        <v>8171</v>
      </c>
      <c r="P26" s="18">
        <v>0</v>
      </c>
      <c r="Q26" s="19">
        <v>0</v>
      </c>
      <c r="R26" s="20">
        <v>0</v>
      </c>
      <c r="S26" s="19">
        <v>0</v>
      </c>
      <c r="T26" s="19">
        <v>0</v>
      </c>
      <c r="U26" s="19">
        <v>0</v>
      </c>
      <c r="V26" s="20">
        <v>0</v>
      </c>
      <c r="W26" s="20">
        <v>0</v>
      </c>
      <c r="X26" s="20">
        <v>0</v>
      </c>
      <c r="Y26" s="20">
        <v>0</v>
      </c>
      <c r="Z26" s="3">
        <v>0</v>
      </c>
      <c r="AA26" s="20">
        <v>0</v>
      </c>
      <c r="AB26" s="20">
        <v>0</v>
      </c>
      <c r="AC26" s="21">
        <f t="shared" si="0"/>
        <v>71645</v>
      </c>
      <c r="AD26" s="30">
        <v>2000</v>
      </c>
      <c r="AE26" s="22">
        <v>0</v>
      </c>
      <c r="AF26" s="23">
        <v>0</v>
      </c>
      <c r="AG26" s="24">
        <v>0</v>
      </c>
      <c r="AH26" s="25">
        <f>ROUND((I26+K26)*0.1,0)</f>
        <v>5836</v>
      </c>
      <c r="AI26" s="25">
        <f t="shared" si="9"/>
        <v>8171</v>
      </c>
      <c r="AJ26" s="24">
        <v>0</v>
      </c>
      <c r="AK26" s="24">
        <v>0</v>
      </c>
      <c r="AL26" s="22">
        <v>0</v>
      </c>
      <c r="AM26" s="24">
        <v>0</v>
      </c>
      <c r="AN26" s="22">
        <v>0</v>
      </c>
      <c r="AO26" s="22">
        <v>0</v>
      </c>
      <c r="AP26" s="24">
        <v>0</v>
      </c>
      <c r="AQ26" s="23">
        <v>0</v>
      </c>
      <c r="AR26" s="24">
        <v>0</v>
      </c>
      <c r="AS26" s="26">
        <v>0</v>
      </c>
      <c r="AT26" s="24">
        <v>0</v>
      </c>
      <c r="AU26" s="9">
        <v>0</v>
      </c>
      <c r="AV26" s="22">
        <v>0</v>
      </c>
      <c r="AW26" s="6">
        <v>0</v>
      </c>
      <c r="AX26" s="22">
        <f t="shared" si="10"/>
        <v>0</v>
      </c>
      <c r="AY26" s="24">
        <v>0</v>
      </c>
      <c r="AZ26" s="24">
        <v>60</v>
      </c>
      <c r="BA26" s="24">
        <v>0</v>
      </c>
      <c r="BB26" s="24">
        <v>0</v>
      </c>
      <c r="BC26" s="24">
        <v>560</v>
      </c>
      <c r="BD26" s="24">
        <v>0</v>
      </c>
      <c r="BE26" s="24">
        <v>0</v>
      </c>
      <c r="BF26" s="24">
        <v>0</v>
      </c>
      <c r="BG26" s="24">
        <v>0</v>
      </c>
      <c r="BH26" s="27">
        <f t="shared" si="7"/>
        <v>16627</v>
      </c>
      <c r="BI26" s="27">
        <f t="shared" si="3"/>
        <v>55018</v>
      </c>
      <c r="BJ26" s="5"/>
    </row>
    <row r="27" spans="1:62" ht="25.5" customHeight="1">
      <c r="A27" s="10">
        <v>25</v>
      </c>
      <c r="B27" s="11">
        <v>51192</v>
      </c>
      <c r="C27" s="12" t="s">
        <v>112</v>
      </c>
      <c r="D27" s="13" t="s">
        <v>100</v>
      </c>
      <c r="E27" s="10">
        <v>6</v>
      </c>
      <c r="F27" s="10"/>
      <c r="G27" s="10"/>
      <c r="H27" s="5">
        <v>31</v>
      </c>
      <c r="I27" s="14">
        <v>53600</v>
      </c>
      <c r="J27" s="15">
        <v>0</v>
      </c>
      <c r="K27" s="14">
        <f t="shared" si="4"/>
        <v>22512</v>
      </c>
      <c r="L27" s="16">
        <v>1800</v>
      </c>
      <c r="M27" s="16">
        <f t="shared" si="5"/>
        <v>756</v>
      </c>
      <c r="N27" s="17">
        <f>I27*9/100</f>
        <v>4824</v>
      </c>
      <c r="O27" s="18">
        <f>ROUND((I27+K27)*0.14,0)</f>
        <v>10656</v>
      </c>
      <c r="P27" s="18">
        <v>0</v>
      </c>
      <c r="Q27" s="19">
        <v>0</v>
      </c>
      <c r="R27" s="20">
        <v>0</v>
      </c>
      <c r="S27" s="19">
        <v>0</v>
      </c>
      <c r="T27" s="19">
        <v>0</v>
      </c>
      <c r="U27" s="19">
        <v>0</v>
      </c>
      <c r="V27" s="20">
        <v>0</v>
      </c>
      <c r="W27" s="20">
        <v>0</v>
      </c>
      <c r="X27" s="20">
        <v>0</v>
      </c>
      <c r="Y27" s="20">
        <v>0</v>
      </c>
      <c r="Z27" s="3">
        <v>0</v>
      </c>
      <c r="AA27" s="20">
        <v>0</v>
      </c>
      <c r="AB27" s="20">
        <v>0</v>
      </c>
      <c r="AC27" s="21">
        <f t="shared" si="0"/>
        <v>94148</v>
      </c>
      <c r="AD27" s="30">
        <v>6000</v>
      </c>
      <c r="AE27" s="22">
        <v>0</v>
      </c>
      <c r="AF27" s="23">
        <v>0</v>
      </c>
      <c r="AG27" s="24">
        <v>0</v>
      </c>
      <c r="AH27" s="25">
        <f>ROUND((I27+K27)*0.1,0)</f>
        <v>7611</v>
      </c>
      <c r="AI27" s="25">
        <f t="shared" si="9"/>
        <v>10656</v>
      </c>
      <c r="AJ27" s="24">
        <v>0</v>
      </c>
      <c r="AK27" s="24">
        <v>0</v>
      </c>
      <c r="AL27" s="22">
        <v>0</v>
      </c>
      <c r="AM27" s="24">
        <v>0</v>
      </c>
      <c r="AN27" s="22">
        <v>0</v>
      </c>
      <c r="AO27" s="22">
        <v>0</v>
      </c>
      <c r="AP27" s="24">
        <v>0</v>
      </c>
      <c r="AQ27" s="23">
        <v>0</v>
      </c>
      <c r="AR27" s="24">
        <v>0</v>
      </c>
      <c r="AS27" s="26" t="s">
        <v>66</v>
      </c>
      <c r="AT27" s="24">
        <v>0</v>
      </c>
      <c r="AU27" s="9">
        <v>0</v>
      </c>
      <c r="AV27" s="22">
        <v>0</v>
      </c>
      <c r="AW27" s="6">
        <v>0</v>
      </c>
      <c r="AX27" s="22">
        <v>0</v>
      </c>
      <c r="AY27" s="24">
        <v>0</v>
      </c>
      <c r="AZ27" s="24">
        <v>60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7">
        <f t="shared" si="7"/>
        <v>24327</v>
      </c>
      <c r="BI27" s="27">
        <f t="shared" si="3"/>
        <v>69821</v>
      </c>
      <c r="BJ27" s="5"/>
    </row>
    <row r="28" spans="1:62" ht="25.5" customHeight="1">
      <c r="A28" s="10">
        <v>26</v>
      </c>
      <c r="B28" s="11">
        <v>62062</v>
      </c>
      <c r="C28" s="12" t="s">
        <v>101</v>
      </c>
      <c r="D28" s="13" t="s">
        <v>100</v>
      </c>
      <c r="E28" s="10">
        <v>6</v>
      </c>
      <c r="F28" s="10"/>
      <c r="G28" s="10"/>
      <c r="H28" s="5">
        <v>31</v>
      </c>
      <c r="I28" s="14">
        <v>43600</v>
      </c>
      <c r="J28" s="15">
        <v>0</v>
      </c>
      <c r="K28" s="14">
        <f t="shared" si="4"/>
        <v>18312</v>
      </c>
      <c r="L28" s="16">
        <v>1800</v>
      </c>
      <c r="M28" s="16">
        <f t="shared" si="5"/>
        <v>756</v>
      </c>
      <c r="N28" s="17">
        <f>I28*9/100</f>
        <v>3924</v>
      </c>
      <c r="O28" s="18">
        <f>ROUND((I28+K28)*0.14,0)</f>
        <v>8668</v>
      </c>
      <c r="P28" s="18">
        <v>0</v>
      </c>
      <c r="Q28" s="19">
        <v>0</v>
      </c>
      <c r="R28" s="20">
        <v>0</v>
      </c>
      <c r="S28" s="19">
        <v>0</v>
      </c>
      <c r="T28" s="19">
        <v>0</v>
      </c>
      <c r="U28" s="19">
        <v>0</v>
      </c>
      <c r="V28" s="20">
        <v>0</v>
      </c>
      <c r="W28" s="20">
        <v>0</v>
      </c>
      <c r="X28" s="20">
        <v>0</v>
      </c>
      <c r="Y28" s="20">
        <v>0</v>
      </c>
      <c r="Z28" s="3">
        <v>0</v>
      </c>
      <c r="AA28" s="20">
        <v>0</v>
      </c>
      <c r="AB28" s="20">
        <v>0</v>
      </c>
      <c r="AC28" s="21">
        <f t="shared" si="0"/>
        <v>77060</v>
      </c>
      <c r="AD28" s="30">
        <v>3500</v>
      </c>
      <c r="AE28" s="22">
        <v>0</v>
      </c>
      <c r="AF28" s="23">
        <v>0</v>
      </c>
      <c r="AG28" s="24">
        <v>0</v>
      </c>
      <c r="AH28" s="25">
        <f>ROUND((I28+K28)*0.1,0)</f>
        <v>6191</v>
      </c>
      <c r="AI28" s="25">
        <f t="shared" si="9"/>
        <v>8668</v>
      </c>
      <c r="AJ28" s="24">
        <v>0</v>
      </c>
      <c r="AK28" s="24">
        <v>0</v>
      </c>
      <c r="AL28" s="22">
        <v>0</v>
      </c>
      <c r="AM28" s="24">
        <v>0</v>
      </c>
      <c r="AN28" s="22">
        <v>0</v>
      </c>
      <c r="AO28" s="22">
        <v>0</v>
      </c>
      <c r="AP28" s="24">
        <v>0</v>
      </c>
      <c r="AQ28" s="23">
        <v>0</v>
      </c>
      <c r="AR28" s="24">
        <v>0</v>
      </c>
      <c r="AS28" s="26" t="s">
        <v>66</v>
      </c>
      <c r="AT28" s="24">
        <v>0</v>
      </c>
      <c r="AU28" s="9">
        <v>0</v>
      </c>
      <c r="AV28" s="22">
        <v>0</v>
      </c>
      <c r="AW28" s="6">
        <v>0</v>
      </c>
      <c r="AX28" s="22">
        <v>0</v>
      </c>
      <c r="AY28" s="24">
        <v>0</v>
      </c>
      <c r="AZ28" s="24">
        <v>60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7">
        <f t="shared" si="7"/>
        <v>18419</v>
      </c>
      <c r="BI28" s="27">
        <f t="shared" si="3"/>
        <v>58641</v>
      </c>
      <c r="BJ28" s="5"/>
    </row>
    <row r="29" spans="1:62" ht="25.5" customHeight="1">
      <c r="A29" s="10">
        <v>27</v>
      </c>
      <c r="B29" s="11">
        <v>57458</v>
      </c>
      <c r="C29" s="12" t="s">
        <v>102</v>
      </c>
      <c r="D29" s="13" t="s">
        <v>100</v>
      </c>
      <c r="E29" s="10">
        <v>6</v>
      </c>
      <c r="F29" s="10"/>
      <c r="G29" s="10"/>
      <c r="H29" s="5">
        <v>31</v>
      </c>
      <c r="I29" s="14">
        <v>44900</v>
      </c>
      <c r="J29" s="15">
        <v>0</v>
      </c>
      <c r="K29" s="14">
        <f t="shared" si="4"/>
        <v>18858</v>
      </c>
      <c r="L29" s="16">
        <v>1800</v>
      </c>
      <c r="M29" s="16">
        <f t="shared" si="5"/>
        <v>756</v>
      </c>
      <c r="N29" s="17">
        <v>0</v>
      </c>
      <c r="O29" s="18">
        <f>ROUND((I29+K29)*0.14,0)</f>
        <v>8926</v>
      </c>
      <c r="P29" s="18">
        <v>0</v>
      </c>
      <c r="Q29" s="19">
        <v>0</v>
      </c>
      <c r="R29" s="20">
        <v>0</v>
      </c>
      <c r="S29" s="19">
        <v>0</v>
      </c>
      <c r="T29" s="19">
        <v>0</v>
      </c>
      <c r="U29" s="19">
        <v>0</v>
      </c>
      <c r="V29" s="20">
        <v>0</v>
      </c>
      <c r="W29" s="20">
        <v>0</v>
      </c>
      <c r="X29" s="20">
        <v>0</v>
      </c>
      <c r="Y29" s="20">
        <v>0</v>
      </c>
      <c r="Z29" s="3">
        <v>0</v>
      </c>
      <c r="AA29" s="20">
        <v>0</v>
      </c>
      <c r="AB29" s="20">
        <v>0</v>
      </c>
      <c r="AC29" s="21">
        <f t="shared" si="0"/>
        <v>75240</v>
      </c>
      <c r="AD29" s="30">
        <v>3500</v>
      </c>
      <c r="AE29" s="22">
        <v>0</v>
      </c>
      <c r="AF29" s="23">
        <v>0</v>
      </c>
      <c r="AG29" s="24">
        <v>0</v>
      </c>
      <c r="AH29" s="25">
        <f>ROUND((I29+K29)*0.1,0)</f>
        <v>6376</v>
      </c>
      <c r="AI29" s="25">
        <f t="shared" si="9"/>
        <v>8926</v>
      </c>
      <c r="AJ29" s="24">
        <v>0</v>
      </c>
      <c r="AK29" s="24">
        <v>0</v>
      </c>
      <c r="AL29" s="22">
        <v>0</v>
      </c>
      <c r="AM29" s="24">
        <v>0</v>
      </c>
      <c r="AN29" s="22">
        <v>0</v>
      </c>
      <c r="AO29" s="22">
        <v>0</v>
      </c>
      <c r="AP29" s="24">
        <v>0</v>
      </c>
      <c r="AQ29" s="23">
        <v>0</v>
      </c>
      <c r="AR29" s="24">
        <v>0</v>
      </c>
      <c r="AS29" s="26" t="s">
        <v>66</v>
      </c>
      <c r="AT29" s="24">
        <v>0</v>
      </c>
      <c r="AU29" s="9">
        <v>0</v>
      </c>
      <c r="AV29" s="22">
        <v>0</v>
      </c>
      <c r="AW29" s="6">
        <v>0</v>
      </c>
      <c r="AX29" s="22">
        <v>0</v>
      </c>
      <c r="AY29" s="24">
        <v>0</v>
      </c>
      <c r="AZ29" s="24">
        <v>60</v>
      </c>
      <c r="BA29" s="24">
        <v>0</v>
      </c>
      <c r="BB29" s="24">
        <v>0</v>
      </c>
      <c r="BC29" s="24">
        <v>560</v>
      </c>
      <c r="BD29" s="24">
        <v>0</v>
      </c>
      <c r="BE29" s="24">
        <v>0</v>
      </c>
      <c r="BF29" s="24">
        <v>0</v>
      </c>
      <c r="BG29" s="24">
        <v>0</v>
      </c>
      <c r="BH29" s="27">
        <f t="shared" si="7"/>
        <v>19422</v>
      </c>
      <c r="BI29" s="27">
        <f t="shared" si="3"/>
        <v>55818</v>
      </c>
      <c r="BJ29" s="5"/>
    </row>
    <row r="30" spans="1:62" ht="25.5" customHeight="1">
      <c r="A30" s="10">
        <v>28</v>
      </c>
      <c r="B30" s="11">
        <v>50945</v>
      </c>
      <c r="C30" s="12" t="s">
        <v>103</v>
      </c>
      <c r="D30" s="13" t="s">
        <v>104</v>
      </c>
      <c r="E30" s="10">
        <v>7</v>
      </c>
      <c r="F30" s="10">
        <v>1</v>
      </c>
      <c r="G30" s="10">
        <v>1</v>
      </c>
      <c r="H30" s="5">
        <v>31</v>
      </c>
      <c r="I30" s="14">
        <v>55200</v>
      </c>
      <c r="J30" s="15">
        <v>0</v>
      </c>
      <c r="K30" s="14">
        <f t="shared" si="4"/>
        <v>23184</v>
      </c>
      <c r="L30" s="16">
        <v>1800</v>
      </c>
      <c r="M30" s="16">
        <f t="shared" si="5"/>
        <v>756</v>
      </c>
      <c r="N30" s="17">
        <v>0</v>
      </c>
      <c r="O30" s="18">
        <f>ROUND((I30+K30)*0.14,0)</f>
        <v>10974</v>
      </c>
      <c r="P30" s="18">
        <v>0</v>
      </c>
      <c r="Q30" s="19">
        <v>0</v>
      </c>
      <c r="R30" s="20">
        <v>0</v>
      </c>
      <c r="S30" s="19">
        <v>0</v>
      </c>
      <c r="T30" s="19">
        <v>0</v>
      </c>
      <c r="U30" s="19">
        <v>0</v>
      </c>
      <c r="V30" s="20">
        <v>0</v>
      </c>
      <c r="W30" s="20">
        <v>0</v>
      </c>
      <c r="X30" s="20">
        <v>0</v>
      </c>
      <c r="Y30" s="20">
        <v>0</v>
      </c>
      <c r="Z30" s="3">
        <v>0</v>
      </c>
      <c r="AA30" s="20">
        <v>0</v>
      </c>
      <c r="AB30" s="20">
        <v>0</v>
      </c>
      <c r="AC30" s="21">
        <f t="shared" si="0"/>
        <v>91914</v>
      </c>
      <c r="AD30" s="30">
        <v>4000</v>
      </c>
      <c r="AE30" s="22">
        <v>0</v>
      </c>
      <c r="AF30" s="23">
        <v>0</v>
      </c>
      <c r="AG30" s="24">
        <v>0</v>
      </c>
      <c r="AH30" s="25">
        <f>ROUND((I30+K30)*0.1,0)</f>
        <v>7838</v>
      </c>
      <c r="AI30" s="25">
        <f t="shared" si="9"/>
        <v>10974</v>
      </c>
      <c r="AJ30" s="24">
        <v>0</v>
      </c>
      <c r="AK30" s="24">
        <v>0</v>
      </c>
      <c r="AL30" s="22">
        <v>0</v>
      </c>
      <c r="AM30" s="24">
        <v>0</v>
      </c>
      <c r="AN30" s="22">
        <v>0</v>
      </c>
      <c r="AO30" s="22">
        <v>0</v>
      </c>
      <c r="AP30" s="24">
        <v>0</v>
      </c>
      <c r="AQ30" s="23">
        <v>0</v>
      </c>
      <c r="AR30" s="24">
        <v>0</v>
      </c>
      <c r="AS30" s="26">
        <v>0</v>
      </c>
      <c r="AT30" s="24">
        <v>0</v>
      </c>
      <c r="AU30" s="9">
        <v>0</v>
      </c>
      <c r="AV30" s="22">
        <v>0</v>
      </c>
      <c r="AW30" s="6">
        <v>0</v>
      </c>
      <c r="AX30" s="22">
        <f>Y30</f>
        <v>0</v>
      </c>
      <c r="AY30" s="24">
        <v>0</v>
      </c>
      <c r="AZ30" s="24">
        <v>60</v>
      </c>
      <c r="BA30" s="24">
        <v>0</v>
      </c>
      <c r="BB30" s="24">
        <v>0</v>
      </c>
      <c r="BC30" s="24">
        <v>560</v>
      </c>
      <c r="BD30" s="24">
        <v>0</v>
      </c>
      <c r="BE30" s="24">
        <v>0</v>
      </c>
      <c r="BF30" s="24">
        <v>0</v>
      </c>
      <c r="BG30" s="24">
        <v>0</v>
      </c>
      <c r="BH30" s="27">
        <f t="shared" si="7"/>
        <v>23432</v>
      </c>
      <c r="BI30" s="27">
        <f t="shared" si="3"/>
        <v>68482</v>
      </c>
      <c r="BJ30" s="40"/>
    </row>
    <row r="31" spans="1:62" ht="25.5" customHeight="1">
      <c r="A31" s="10">
        <v>29</v>
      </c>
      <c r="B31" s="11">
        <v>31959</v>
      </c>
      <c r="C31" s="12" t="s">
        <v>105</v>
      </c>
      <c r="D31" s="13" t="s">
        <v>106</v>
      </c>
      <c r="E31" s="10">
        <v>6</v>
      </c>
      <c r="F31" s="10">
        <v>1</v>
      </c>
      <c r="G31" s="10">
        <v>1</v>
      </c>
      <c r="H31" s="5">
        <v>31</v>
      </c>
      <c r="I31" s="14">
        <v>68000</v>
      </c>
      <c r="J31" s="15">
        <v>0</v>
      </c>
      <c r="K31" s="14">
        <f t="shared" si="4"/>
        <v>28560</v>
      </c>
      <c r="L31" s="16">
        <v>1800</v>
      </c>
      <c r="M31" s="16">
        <f t="shared" si="5"/>
        <v>756</v>
      </c>
      <c r="N31" s="17">
        <f>I31*9/100</f>
        <v>6120</v>
      </c>
      <c r="O31" s="18">
        <v>0</v>
      </c>
      <c r="P31" s="18">
        <v>0</v>
      </c>
      <c r="Q31" s="19">
        <v>700</v>
      </c>
      <c r="R31" s="20">
        <v>0</v>
      </c>
      <c r="S31" s="19">
        <v>0</v>
      </c>
      <c r="T31" s="19">
        <v>0</v>
      </c>
      <c r="U31" s="19">
        <v>0</v>
      </c>
      <c r="V31" s="20">
        <v>0</v>
      </c>
      <c r="W31" s="20">
        <v>0</v>
      </c>
      <c r="X31" s="20">
        <v>0</v>
      </c>
      <c r="Y31" s="20">
        <v>0</v>
      </c>
      <c r="Z31" s="3">
        <v>0</v>
      </c>
      <c r="AA31" s="20">
        <v>0</v>
      </c>
      <c r="AB31" s="20">
        <v>0</v>
      </c>
      <c r="AC31" s="21">
        <f t="shared" si="0"/>
        <v>105936</v>
      </c>
      <c r="AD31" s="30">
        <v>5000</v>
      </c>
      <c r="AE31" s="22">
        <v>0</v>
      </c>
      <c r="AF31" s="23">
        <v>0</v>
      </c>
      <c r="AG31" s="24">
        <v>0</v>
      </c>
      <c r="AH31" s="25">
        <v>0</v>
      </c>
      <c r="AI31" s="25">
        <f t="shared" si="9"/>
        <v>0</v>
      </c>
      <c r="AJ31" s="24">
        <v>0</v>
      </c>
      <c r="AK31" s="24">
        <v>0</v>
      </c>
      <c r="AL31" s="22">
        <v>0</v>
      </c>
      <c r="AM31" s="24">
        <v>0</v>
      </c>
      <c r="AN31" s="22">
        <v>0</v>
      </c>
      <c r="AO31" s="22">
        <v>0</v>
      </c>
      <c r="AP31" s="24">
        <v>0</v>
      </c>
      <c r="AQ31" s="23">
        <v>40000</v>
      </c>
      <c r="AR31" s="24">
        <v>0</v>
      </c>
      <c r="AS31" s="26">
        <v>0</v>
      </c>
      <c r="AT31" s="24">
        <v>0</v>
      </c>
      <c r="AU31" s="9">
        <v>0</v>
      </c>
      <c r="AV31" s="22">
        <v>0</v>
      </c>
      <c r="AW31" s="6">
        <v>0</v>
      </c>
      <c r="AX31" s="22">
        <f>Y31</f>
        <v>0</v>
      </c>
      <c r="AY31" s="24">
        <v>0</v>
      </c>
      <c r="AZ31" s="24">
        <v>30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7">
        <f t="shared" si="7"/>
        <v>45030</v>
      </c>
      <c r="BI31" s="27">
        <f t="shared" si="3"/>
        <v>60906</v>
      </c>
      <c r="BJ31" s="5"/>
    </row>
    <row r="32" spans="1:62" ht="25.5" customHeight="1">
      <c r="A32" s="10">
        <v>30</v>
      </c>
      <c r="B32" s="11">
        <v>33218</v>
      </c>
      <c r="C32" s="42" t="s">
        <v>107</v>
      </c>
      <c r="D32" s="13" t="s">
        <v>108</v>
      </c>
      <c r="E32" s="10">
        <v>4</v>
      </c>
      <c r="F32" s="10">
        <v>1</v>
      </c>
      <c r="G32" s="10">
        <v>1</v>
      </c>
      <c r="H32" s="5">
        <v>31</v>
      </c>
      <c r="I32" s="14">
        <v>42200</v>
      </c>
      <c r="J32" s="15">
        <v>0</v>
      </c>
      <c r="K32" s="14">
        <f t="shared" si="4"/>
        <v>17724</v>
      </c>
      <c r="L32" s="16">
        <v>1800</v>
      </c>
      <c r="M32" s="16">
        <f t="shared" si="5"/>
        <v>756</v>
      </c>
      <c r="N32" s="17">
        <f>I32*9/100</f>
        <v>3798</v>
      </c>
      <c r="O32" s="18">
        <v>0</v>
      </c>
      <c r="P32" s="18">
        <v>0</v>
      </c>
      <c r="Q32" s="19">
        <v>0</v>
      </c>
      <c r="R32" s="20">
        <v>0</v>
      </c>
      <c r="S32" s="19">
        <v>0</v>
      </c>
      <c r="T32" s="19">
        <v>0</v>
      </c>
      <c r="U32" s="19">
        <v>0</v>
      </c>
      <c r="V32" s="20">
        <v>0</v>
      </c>
      <c r="W32" s="20">
        <v>0</v>
      </c>
      <c r="X32" s="20">
        <v>0</v>
      </c>
      <c r="Y32" s="20">
        <v>0</v>
      </c>
      <c r="Z32" s="3">
        <v>0</v>
      </c>
      <c r="AA32" s="20">
        <v>0</v>
      </c>
      <c r="AB32" s="20">
        <v>0</v>
      </c>
      <c r="AC32" s="21">
        <f t="shared" si="0"/>
        <v>66278</v>
      </c>
      <c r="AD32" s="30">
        <v>2500</v>
      </c>
      <c r="AE32" s="22">
        <v>0</v>
      </c>
      <c r="AF32" s="23">
        <v>0</v>
      </c>
      <c r="AG32" s="24">
        <v>0</v>
      </c>
      <c r="AH32" s="25">
        <v>0</v>
      </c>
      <c r="AI32" s="25">
        <f t="shared" si="9"/>
        <v>0</v>
      </c>
      <c r="AJ32" s="24">
        <v>0</v>
      </c>
      <c r="AK32" s="24">
        <v>0</v>
      </c>
      <c r="AL32" s="22">
        <v>0</v>
      </c>
      <c r="AM32" s="24">
        <v>0</v>
      </c>
      <c r="AN32" s="22">
        <v>0</v>
      </c>
      <c r="AO32" s="22">
        <v>0</v>
      </c>
      <c r="AP32" s="24">
        <v>0</v>
      </c>
      <c r="AQ32" s="23">
        <v>25000</v>
      </c>
      <c r="AR32" s="24">
        <v>0</v>
      </c>
      <c r="AS32" s="26" t="s">
        <v>66</v>
      </c>
      <c r="AT32" s="24">
        <v>0</v>
      </c>
      <c r="AU32" s="9">
        <v>0</v>
      </c>
      <c r="AV32" s="22">
        <v>0</v>
      </c>
      <c r="AW32" s="6">
        <v>0</v>
      </c>
      <c r="AX32" s="22">
        <v>0</v>
      </c>
      <c r="AY32" s="24">
        <v>0</v>
      </c>
      <c r="AZ32" s="24">
        <v>30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7">
        <f t="shared" si="7"/>
        <v>27530</v>
      </c>
      <c r="BI32" s="27">
        <f t="shared" si="3"/>
        <v>38748</v>
      </c>
      <c r="BJ32" s="5"/>
    </row>
    <row r="33" spans="1:62" s="39" customFormat="1" ht="25.5" customHeight="1">
      <c r="A33" s="10">
        <v>31</v>
      </c>
      <c r="B33" s="11">
        <v>31876</v>
      </c>
      <c r="C33" s="12" t="s">
        <v>110</v>
      </c>
      <c r="D33" s="13" t="s">
        <v>109</v>
      </c>
      <c r="E33" s="10">
        <v>3</v>
      </c>
      <c r="F33" s="10">
        <v>6</v>
      </c>
      <c r="G33" s="10">
        <v>2</v>
      </c>
      <c r="H33" s="5">
        <v>31</v>
      </c>
      <c r="I33" s="14">
        <v>37200</v>
      </c>
      <c r="J33" s="15">
        <v>0</v>
      </c>
      <c r="K33" s="14">
        <f t="shared" si="4"/>
        <v>15624</v>
      </c>
      <c r="L33" s="16">
        <v>1800</v>
      </c>
      <c r="M33" s="16">
        <f t="shared" si="5"/>
        <v>756</v>
      </c>
      <c r="N33" s="17">
        <v>0</v>
      </c>
      <c r="O33" s="18">
        <v>0</v>
      </c>
      <c r="P33" s="18">
        <v>0</v>
      </c>
      <c r="Q33" s="29">
        <v>0</v>
      </c>
      <c r="R33" s="20">
        <v>0</v>
      </c>
      <c r="S33" s="29">
        <v>0</v>
      </c>
      <c r="T33" s="29">
        <v>0</v>
      </c>
      <c r="U33" s="29">
        <v>0</v>
      </c>
      <c r="V33" s="20">
        <v>0</v>
      </c>
      <c r="W33" s="20">
        <v>0</v>
      </c>
      <c r="X33" s="20">
        <v>0</v>
      </c>
      <c r="Y33" s="20">
        <v>0</v>
      </c>
      <c r="Z33" s="3">
        <v>0</v>
      </c>
      <c r="AA33" s="20">
        <v>0</v>
      </c>
      <c r="AB33" s="20">
        <v>0</v>
      </c>
      <c r="AC33" s="21">
        <f t="shared" si="0"/>
        <v>55380</v>
      </c>
      <c r="AD33" s="30">
        <v>0</v>
      </c>
      <c r="AE33" s="22">
        <v>0</v>
      </c>
      <c r="AF33" s="23">
        <v>0</v>
      </c>
      <c r="AG33" s="24">
        <v>0</v>
      </c>
      <c r="AH33" s="25">
        <v>0</v>
      </c>
      <c r="AI33" s="25">
        <f t="shared" si="9"/>
        <v>0</v>
      </c>
      <c r="AJ33" s="24">
        <v>0</v>
      </c>
      <c r="AK33" s="24">
        <v>0</v>
      </c>
      <c r="AL33" s="22">
        <v>0</v>
      </c>
      <c r="AM33" s="24">
        <v>0</v>
      </c>
      <c r="AN33" s="22">
        <v>0</v>
      </c>
      <c r="AO33" s="22">
        <v>0</v>
      </c>
      <c r="AP33" s="24">
        <v>0</v>
      </c>
      <c r="AQ33" s="23">
        <v>12000</v>
      </c>
      <c r="AR33" s="24">
        <v>0</v>
      </c>
      <c r="AS33" s="26" t="s">
        <v>66</v>
      </c>
      <c r="AT33" s="24">
        <v>0</v>
      </c>
      <c r="AU33" s="5">
        <v>0</v>
      </c>
      <c r="AV33" s="22">
        <v>0</v>
      </c>
      <c r="AW33" s="5">
        <v>0</v>
      </c>
      <c r="AX33" s="22">
        <f>Y33</f>
        <v>0</v>
      </c>
      <c r="AY33" s="24">
        <v>0</v>
      </c>
      <c r="AZ33" s="24">
        <v>30</v>
      </c>
      <c r="BA33" s="24">
        <v>0</v>
      </c>
      <c r="BB33" s="24">
        <v>0</v>
      </c>
      <c r="BC33" s="24">
        <v>560</v>
      </c>
      <c r="BD33" s="24">
        <v>0</v>
      </c>
      <c r="BE33" s="24">
        <v>0</v>
      </c>
      <c r="BF33" s="24">
        <v>0</v>
      </c>
      <c r="BG33" s="24">
        <v>0</v>
      </c>
      <c r="BH33" s="27">
        <f t="shared" si="7"/>
        <v>12590</v>
      </c>
      <c r="BI33" s="27">
        <f t="shared" si="3"/>
        <v>42790</v>
      </c>
      <c r="BJ33" s="38"/>
    </row>
    <row r="34" spans="1:62" s="34" customFormat="1" ht="25.5" customHeight="1">
      <c r="A34" s="32"/>
      <c r="B34" s="33"/>
      <c r="C34" s="32"/>
      <c r="D34" s="32"/>
      <c r="E34" s="32"/>
      <c r="F34" s="32"/>
      <c r="G34" s="32"/>
      <c r="H34" s="32"/>
      <c r="I34" s="38">
        <f aca="true" t="shared" si="12" ref="I34:AN34">SUM(I3:I33)</f>
        <v>1982500</v>
      </c>
      <c r="J34" s="38">
        <f t="shared" si="12"/>
        <v>0</v>
      </c>
      <c r="K34" s="38">
        <f t="shared" si="12"/>
        <v>832650</v>
      </c>
      <c r="L34" s="38">
        <f t="shared" si="12"/>
        <v>66600</v>
      </c>
      <c r="M34" s="38">
        <f t="shared" si="12"/>
        <v>27972</v>
      </c>
      <c r="N34" s="38">
        <f t="shared" si="12"/>
        <v>130806</v>
      </c>
      <c r="O34" s="38">
        <f t="shared" si="12"/>
        <v>273055</v>
      </c>
      <c r="P34" s="38">
        <f t="shared" si="12"/>
        <v>0</v>
      </c>
      <c r="Q34" s="38">
        <f t="shared" si="12"/>
        <v>700</v>
      </c>
      <c r="R34" s="38">
        <f t="shared" si="12"/>
        <v>0</v>
      </c>
      <c r="S34" s="38">
        <f t="shared" si="12"/>
        <v>0</v>
      </c>
      <c r="T34" s="38">
        <f t="shared" si="12"/>
        <v>0</v>
      </c>
      <c r="U34" s="38">
        <f t="shared" si="12"/>
        <v>0</v>
      </c>
      <c r="V34" s="38">
        <f t="shared" si="12"/>
        <v>0</v>
      </c>
      <c r="W34" s="38">
        <f t="shared" si="12"/>
        <v>0</v>
      </c>
      <c r="X34" s="38">
        <f t="shared" si="12"/>
        <v>0</v>
      </c>
      <c r="Y34" s="38">
        <f t="shared" si="12"/>
        <v>0</v>
      </c>
      <c r="Z34" s="38">
        <f t="shared" si="12"/>
        <v>0</v>
      </c>
      <c r="AA34" s="38">
        <f t="shared" si="12"/>
        <v>0</v>
      </c>
      <c r="AB34" s="38">
        <f t="shared" si="12"/>
        <v>0</v>
      </c>
      <c r="AC34" s="38">
        <f t="shared" si="12"/>
        <v>3314283</v>
      </c>
      <c r="AD34" s="38">
        <f t="shared" si="12"/>
        <v>256500</v>
      </c>
      <c r="AE34" s="38">
        <f t="shared" si="12"/>
        <v>0</v>
      </c>
      <c r="AF34" s="38">
        <f t="shared" si="12"/>
        <v>0</v>
      </c>
      <c r="AG34" s="38">
        <f t="shared" si="12"/>
        <v>0</v>
      </c>
      <c r="AH34" s="38">
        <f t="shared" si="12"/>
        <v>195037</v>
      </c>
      <c r="AI34" s="38">
        <f t="shared" si="12"/>
        <v>273055</v>
      </c>
      <c r="AJ34" s="38">
        <f t="shared" si="12"/>
        <v>0</v>
      </c>
      <c r="AK34" s="38">
        <f t="shared" si="12"/>
        <v>0</v>
      </c>
      <c r="AL34" s="38">
        <f t="shared" si="12"/>
        <v>0</v>
      </c>
      <c r="AM34" s="38">
        <f t="shared" si="12"/>
        <v>0</v>
      </c>
      <c r="AN34" s="38">
        <f t="shared" si="12"/>
        <v>0</v>
      </c>
      <c r="AO34" s="38">
        <f aca="true" t="shared" si="13" ref="AO34:BI34">SUM(AO3:AO33)</f>
        <v>0</v>
      </c>
      <c r="AP34" s="38">
        <f t="shared" si="13"/>
        <v>0</v>
      </c>
      <c r="AQ34" s="38">
        <f t="shared" si="13"/>
        <v>234000</v>
      </c>
      <c r="AR34" s="38">
        <f t="shared" si="13"/>
        <v>0</v>
      </c>
      <c r="AS34" s="38">
        <f t="shared" si="13"/>
        <v>0</v>
      </c>
      <c r="AT34" s="38">
        <f t="shared" si="13"/>
        <v>0</v>
      </c>
      <c r="AU34" s="38">
        <f t="shared" si="13"/>
        <v>0</v>
      </c>
      <c r="AV34" s="38">
        <f t="shared" si="13"/>
        <v>0</v>
      </c>
      <c r="AW34" s="38">
        <f t="shared" si="13"/>
        <v>0</v>
      </c>
      <c r="AX34" s="38">
        <f t="shared" si="13"/>
        <v>0</v>
      </c>
      <c r="AY34" s="38">
        <f t="shared" si="13"/>
        <v>0</v>
      </c>
      <c r="AZ34" s="38">
        <f t="shared" si="13"/>
        <v>1830</v>
      </c>
      <c r="BA34" s="38">
        <f t="shared" si="13"/>
        <v>0</v>
      </c>
      <c r="BB34" s="38">
        <f t="shared" si="13"/>
        <v>0</v>
      </c>
      <c r="BC34" s="38">
        <f t="shared" si="13"/>
        <v>5230</v>
      </c>
      <c r="BD34" s="38">
        <f t="shared" si="13"/>
        <v>0</v>
      </c>
      <c r="BE34" s="38">
        <f t="shared" si="13"/>
        <v>0</v>
      </c>
      <c r="BF34" s="38">
        <f t="shared" si="13"/>
        <v>0</v>
      </c>
      <c r="BG34" s="38">
        <f t="shared" si="13"/>
        <v>0</v>
      </c>
      <c r="BH34" s="38">
        <f t="shared" si="13"/>
        <v>965652</v>
      </c>
      <c r="BI34" s="38">
        <f t="shared" si="13"/>
        <v>2348631</v>
      </c>
      <c r="BJ34" s="38"/>
    </row>
  </sheetData>
  <sheetProtection/>
  <mergeCells count="2">
    <mergeCell ref="A1:AC1"/>
    <mergeCell ref="AD1:BF1"/>
  </mergeCells>
  <printOptions horizontalCentered="1"/>
  <pageMargins left="0.2362204724409449" right="0.2362204724409449" top="0.2362204724409449" bottom="0.03937007874015748" header="0.2362204724409449" footer="0.2362204724409449"/>
  <pageSetup horizontalDpi="600" verticalDpi="600" orientation="landscape" paperSize="5" scale="51" r:id="rId1"/>
  <colBreaks count="2" manualBreakCount="2">
    <brk id="29" max="65535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RAM</cp:lastModifiedBy>
  <cp:lastPrinted>2023-05-20T03:55:16Z</cp:lastPrinted>
  <dcterms:created xsi:type="dcterms:W3CDTF">2018-02-15T11:23:43Z</dcterms:created>
  <dcterms:modified xsi:type="dcterms:W3CDTF">2023-05-20T03:55:42Z</dcterms:modified>
  <cp:category/>
  <cp:version/>
  <cp:contentType/>
  <cp:contentStatus/>
</cp:coreProperties>
</file>